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tables/table18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tables/table19.xml" ContentType="application/vnd.openxmlformats-officedocument.spreadsheetml.tab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tables/table20.xml" ContentType="application/vnd.openxmlformats-officedocument.spreadsheetml.tab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TRIBUNALES  DOCUMENTOS 2015 AL 2024\DOCS TRIBUNAL 2025\INFORMES MENSUALES\ENERO 25\"/>
    </mc:Choice>
  </mc:AlternateContent>
  <bookViews>
    <workbookView xWindow="-120" yWindow="-120" windowWidth="29040" windowHeight="15720" tabRatio="905" firstSheet="10" activeTab="17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ADO CIVICO" sheetId="36" r:id="rId15"/>
    <sheet name="TAMIZAJES" sheetId="37" r:id="rId16"/>
    <sheet name="MEDIACION" sheetId="38" r:id="rId17"/>
    <sheet name="ÁREA MEDICA" sheetId="35" r:id="rId18"/>
  </sheets>
  <externalReferences>
    <externalReference r:id="rId19"/>
  </externalReferences>
  <definedNames>
    <definedName name="_xlnm.Print_Area" localSheetId="7">DOCUMENTACION!$A$1:$E$41</definedName>
    <definedName name="_xlnm.Print_Area" localSheetId="6">'ESTADO DE EBRIEDAD'!$A$1:$I$81</definedName>
    <definedName name="_xlnm.Print_Area" localSheetId="13">JUZGADOS!$A$1:$S$33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8" l="1"/>
  <c r="B18" i="37"/>
  <c r="C17" i="36" l="1"/>
  <c r="B17" i="36"/>
  <c r="D21" i="35"/>
  <c r="F17" i="10" l="1"/>
  <c r="G17" i="10"/>
  <c r="E17" i="10"/>
  <c r="F27" i="10"/>
  <c r="G27" i="10"/>
  <c r="E27" i="10"/>
  <c r="H21" i="10"/>
  <c r="H12" i="10"/>
  <c r="H13" i="10"/>
  <c r="H14" i="10"/>
  <c r="H15" i="10"/>
  <c r="H11" i="10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C17" i="8"/>
  <c r="B17" i="8"/>
  <c r="K15" i="34"/>
  <c r="K13" i="34"/>
  <c r="E16" i="34"/>
  <c r="F16" i="34"/>
  <c r="G16" i="34"/>
  <c r="H16" i="34"/>
  <c r="I16" i="34"/>
  <c r="J16" i="34"/>
  <c r="C17" i="9"/>
  <c r="D19" i="1"/>
  <c r="H17" i="10" l="1"/>
  <c r="H22" i="10"/>
  <c r="C65" i="18"/>
  <c r="C39" i="18"/>
  <c r="H23" i="10" l="1"/>
  <c r="D16" i="34"/>
  <c r="K16" i="34" s="1"/>
  <c r="H24" i="10" l="1"/>
  <c r="C21" i="2"/>
  <c r="H25" i="10" l="1"/>
  <c r="H27" i="10"/>
  <c r="C29" i="15"/>
  <c r="C19" i="5" l="1"/>
  <c r="C18" i="3"/>
  <c r="C19" i="1"/>
  <c r="C19" i="6"/>
  <c r="F30" i="14" l="1"/>
  <c r="C28" i="9" l="1"/>
  <c r="D18" i="3" l="1"/>
  <c r="G33" i="14" l="1"/>
  <c r="G34" i="14"/>
  <c r="G35" i="14"/>
  <c r="G32" i="14"/>
  <c r="D19" i="6" l="1"/>
  <c r="D19" i="5"/>
  <c r="D21" i="2"/>
  <c r="D27" i="10"/>
  <c r="C27" i="10"/>
  <c r="D17" i="10"/>
  <c r="C17" i="10"/>
  <c r="C38" i="15"/>
  <c r="F37" i="14"/>
  <c r="F39" i="14" s="1"/>
  <c r="E37" i="14"/>
  <c r="D37" i="14"/>
  <c r="C37" i="14"/>
  <c r="E30" i="14"/>
  <c r="D30" i="14"/>
  <c r="C30" i="14"/>
  <c r="E40" i="13"/>
  <c r="D40" i="13"/>
  <c r="C40" i="13"/>
  <c r="B40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H20" i="10"/>
  <c r="C39" i="14" l="1"/>
  <c r="D39" i="14"/>
  <c r="E39" i="14"/>
  <c r="F40" i="13"/>
  <c r="G30" i="14"/>
  <c r="G37" i="14"/>
  <c r="G39" i="14" l="1"/>
</calcChain>
</file>

<file path=xl/sharedStrings.xml><?xml version="1.0" encoding="utf-8"?>
<sst xmlns="http://schemas.openxmlformats.org/spreadsheetml/2006/main" count="324" uniqueCount="199">
  <si>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</si>
  <si>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</si>
  <si>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</si>
  <si>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</si>
  <si>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</si>
  <si>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</si>
  <si>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</si>
  <si>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</si>
  <si>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</si>
  <si>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</si>
  <si>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</si>
  <si>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</si>
  <si>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</si>
  <si>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</si>
  <si>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</si>
  <si>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</si>
  <si>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</si>
  <si>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</si>
  <si>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</si>
  <si>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</si>
  <si>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</si>
  <si>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</si>
  <si>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</si>
  <si>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</si>
  <si>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</si>
  <si>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</si>
  <si>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</si>
  <si>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</si>
  <si>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</si>
  <si>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</si>
  <si>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</si>
  <si>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</si>
  <si>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</si>
  <si>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</si>
  <si>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</si>
  <si>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</si>
  <si>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</si>
  <si>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</si>
  <si>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</si>
  <si>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</si>
  <si>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</si>
  <si>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</si>
  <si>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</si>
  <si>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</si>
  <si>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</si>
  <si>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</si>
  <si>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</si>
  <si>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</si>
  <si>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</si>
  <si>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</si>
  <si>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</si>
  <si>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</si>
  <si>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</si>
  <si>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</si>
  <si>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</si>
  <si>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</si>
  <si>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</si>
  <si>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</si>
  <si>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</si>
  <si>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</si>
  <si>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</si>
  <si>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</si>
  <si>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</si>
  <si>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</si>
  <si>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</si>
  <si>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</si>
  <si>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</si>
  <si>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</si>
  <si>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</si>
  <si>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</si>
  <si>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</si>
  <si>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</si>
  <si>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</si>
  <si>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</si>
  <si>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</si>
  <si>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</si>
  <si>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</si>
  <si>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</si>
  <si>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</si>
  <si>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</si>
  <si>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</si>
  <si>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</si>
  <si>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</si>
  <si>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</si>
  <si>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</si>
  <si>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</si>
  <si>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</si>
  <si>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</si>
  <si>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</si>
  <si>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</si>
  <si>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</si>
  <si>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</si>
  <si>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</si>
  <si>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</si>
  <si>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</si>
  <si>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</si>
  <si>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</si>
  <si>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</si>
  <si>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</si>
  <si>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</si>
  <si>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</si>
  <si>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</si>
  <si>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</si>
  <si>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</si>
  <si>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</si>
  <si>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</si>
  <si>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</si>
  <si>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</si>
  <si>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</si>
  <si>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</si>
  <si>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</si>
  <si>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</si>
  <si>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</si>
  <si>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</si>
  <si>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</si>
  <si>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</si>
  <si>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</si>
  <si>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</si>
  <si>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</si>
  <si>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</si>
  <si>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</si>
  <si>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</si>
  <si>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Otras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</si>
  <si>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</si>
  <si>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</si>
  <si>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</si>
  <si>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</si>
  <si>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</si>
  <si>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</si>
  <si>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</si>
  <si>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</si>
  <si>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</si>
  <si>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Columna2</t>
  </si>
  <si>
    <t>Hombre Mayor</t>
  </si>
  <si>
    <t>Mujer Mayor</t>
  </si>
  <si>
    <t>EXHORTO</t>
  </si>
  <si>
    <t>CON SEGURO</t>
  </si>
  <si>
    <t>SIN SEGURO</t>
  </si>
  <si>
    <t>SE IGNORA</t>
  </si>
  <si>
    <t>ENE</t>
  </si>
  <si>
    <t>MOTOCICLETAS OFICIALES</t>
  </si>
  <si>
    <t>CON CASCO</t>
  </si>
  <si>
    <t>SIN CASCO</t>
  </si>
  <si>
    <t>ENE/23</t>
  </si>
  <si>
    <t>FALTA DE MERITOS</t>
  </si>
  <si>
    <t>TRABAJO A LA COMUNIDAD</t>
  </si>
  <si>
    <t>ENE/24</t>
  </si>
  <si>
    <t>GRUAS 2024</t>
  </si>
  <si>
    <t>CRUCEROS NO  SEMAFORIZADOS</t>
  </si>
  <si>
    <t>BLVD. EJERCITO MEXICANO</t>
  </si>
  <si>
    <t>JUEZ CÍVICO</t>
  </si>
  <si>
    <t>ENE/25</t>
  </si>
  <si>
    <t xml:space="preserve">DE ENERO </t>
  </si>
  <si>
    <t>GRUAS 2025</t>
  </si>
  <si>
    <t>ENERO 2025</t>
  </si>
  <si>
    <t>JUZGADO COLEGIADO</t>
  </si>
  <si>
    <t>PROCEDIMIENTOS</t>
  </si>
  <si>
    <t>CERTIFICADOS</t>
  </si>
  <si>
    <t>DETENIDOS</t>
  </si>
  <si>
    <t>PERITOS</t>
  </si>
  <si>
    <t>ALCOHOLEMIA</t>
  </si>
  <si>
    <t>GENERO</t>
  </si>
  <si>
    <t>VEHÍCULOS ILEGALES</t>
  </si>
  <si>
    <t>AFECTADO</t>
  </si>
  <si>
    <t>VEHÍCULOS CON SEGURO</t>
  </si>
  <si>
    <t>BLVD. INDEPENDENCIA Y CALZ. COLON</t>
  </si>
  <si>
    <t>CALZ. COLON Y AV. OCAMPO</t>
  </si>
  <si>
    <t>BLVD. INDEPENDENCIA Y C. RUBEN DARIO</t>
  </si>
  <si>
    <t>BLVD. TORREÓN MATAMOROS Y C. NORUEGA</t>
  </si>
  <si>
    <t>BLVD. TORREÓN MATAMOROS Y BLVD. PEDRO RDZ TRIANA</t>
  </si>
  <si>
    <t>AV. JUÁREZ Y AV. LEONA VICARIO</t>
  </si>
  <si>
    <t>BLVD. INDEPENDENCIA Y BLVD. DE LA NOGALERA</t>
  </si>
  <si>
    <t>AV. JUÁREZ Y AV. LA OPINIÓN</t>
  </si>
  <si>
    <t>CALZ. MÉXICO Y C. NICARAGUA</t>
  </si>
  <si>
    <t>BLVD. TORREÓN MATAMOROS Y C. FCO. SARABIA TINOCO</t>
  </si>
  <si>
    <t>CARRET. TORREÓN SAN PEDRO Y BLVD. ALONSO GÓMEZ AGUIRRE</t>
  </si>
  <si>
    <t>BLVD. TORREÓN MATAMOROS FTE AL CAMPO MILITAR</t>
  </si>
  <si>
    <t>BLVD. DE LA NOGALERA ANTES DEL NUDO MIXTECO</t>
  </si>
  <si>
    <t>BLVD. TORREÓN MATAMOROS Y BLVD. PEDRO RDZ. TRIANA   (DESNIVEL)</t>
  </si>
  <si>
    <t>PERIFÉRICO RÁUL LÓPEZ SÁNCHEZ Y  C. ANTONIO DUEÑEZ OROZCO (GIRO INDEP)</t>
  </si>
  <si>
    <t>PERIFÉRICO RÁUL LÓPEZ SÁNCHEZ Y BLVD. INDEPENDENCIA (GIRO INDEP)</t>
  </si>
  <si>
    <t>PERIFÉRICO RÁUL LÓPEZ SÁNCHEZ  SOBRE PUENT VALLE VERDE</t>
  </si>
  <si>
    <t>PERIFÉRICO RÁUL LÓPEZ SÁNCHEZ  SOBRE PUENTE SANTA FE</t>
  </si>
  <si>
    <t>PERIFÉRICO RÁUL LÓPEZ SÁNCHEZ  FTE A EUROSOCCER</t>
  </si>
  <si>
    <t>PERIFÉRICO RÁUL LÓPEZ SÁNCHEZ Y BLVD. RÍO NAZAS</t>
  </si>
  <si>
    <t>PERIFÉRICO RÁUL LÓPEZ SÁNCHEZ  FTE A COMECIAL MULTICOSAS</t>
  </si>
  <si>
    <t>PERIFÉRICO RÁUL LÓPEZ SÁNCHEZ Y  BLVD. DE LA NOGALERA</t>
  </si>
  <si>
    <t>PERIFÉRICO RÁUL LÓPEZ SÁNCHEZ  FTE A NEGOCIO DE VIÑEDOS MOTORS</t>
  </si>
  <si>
    <t>PERIFÉRICO RÁUL LÓPEZ SÁNCHEZ Y DIFERENTES PUNTOS</t>
  </si>
  <si>
    <t>PERIFÉRICO RÁUL LÓPEZ SÁNCHEZ SOBRE PUENTE CAMPESINO</t>
  </si>
  <si>
    <t>ORDEN DE AP.</t>
  </si>
  <si>
    <t>OTROS ( MAQUINA DE TREN/ REMOLQUE/ RETROESCAVADORA)</t>
  </si>
  <si>
    <t>DSPM</t>
  </si>
  <si>
    <t>AUDIENCIAS</t>
  </si>
  <si>
    <t>TAMIZAJES</t>
  </si>
  <si>
    <t>REINCIDENTES</t>
  </si>
  <si>
    <t>ATENCIONES</t>
  </si>
  <si>
    <t>MEDIACIONES</t>
  </si>
  <si>
    <t>ENTREVISTAS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</si>
</sst>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* #,##0.00_-;\-[$€-2]* #,##0.00_-;_-[$€-2]* &quot;-&quot;??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8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b/>
      <i/>
      <sz val="11"/>
      <name val="Arial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 Light"/>
      <family val="2"/>
    </font>
    <font>
      <b/>
      <sz val="16"/>
      <name val="Calibri Light"/>
      <family val="2"/>
    </font>
    <font>
      <b/>
      <sz val="12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 Light"/>
      <family val="2"/>
    </font>
    <font>
      <sz val="14"/>
      <name val="Calibri Light"/>
      <family val="2"/>
    </font>
    <font>
      <sz val="16"/>
      <name val="Calibri Light"/>
      <family val="2"/>
    </font>
    <font>
      <b/>
      <sz val="14"/>
      <name val="Calibri Light"/>
      <family val="2"/>
    </font>
    <font>
      <b/>
      <sz val="14"/>
      <color theme="1"/>
      <name val="Calibri Light"/>
      <family val="2"/>
    </font>
    <font>
      <b/>
      <sz val="12"/>
      <color rgb="FFC00000"/>
      <name val="Calibri Light"/>
      <family val="2"/>
    </font>
    <font>
      <sz val="14"/>
      <color theme="1"/>
      <name val="Calibri Light"/>
      <family val="2"/>
    </font>
    <font>
      <sz val="16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7" fillId="0" borderId="0" xfId="2" applyFont="1"/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2" applyFont="1"/>
    <xf numFmtId="0" fontId="19" fillId="0" borderId="0" xfId="0" applyFont="1" applyAlignment="1">
      <alignment horizontal="center"/>
    </xf>
    <xf numFmtId="0" fontId="8" fillId="0" borderId="0" xfId="2" quotePrefix="1" applyFont="1" applyAlignment="1">
      <alignment horizontal="center" vertical="center" wrapText="1"/>
    </xf>
    <xf numFmtId="0" fontId="20" fillId="0" borderId="0" xfId="2" applyFont="1"/>
    <xf numFmtId="0" fontId="25" fillId="0" borderId="0" xfId="2" applyFont="1" applyAlignment="1">
      <alignment vertical="center"/>
    </xf>
    <xf numFmtId="0" fontId="25" fillId="0" borderId="0" xfId="2" applyFont="1" applyAlignment="1">
      <alignment vertical="center" wrapText="1"/>
    </xf>
    <xf numFmtId="0" fontId="26" fillId="0" borderId="0" xfId="2" applyFont="1" applyAlignment="1">
      <alignment vertical="center" wrapText="1"/>
    </xf>
    <xf numFmtId="0" fontId="26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2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2" fillId="0" borderId="10" xfId="0" quotePrefix="1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7" fillId="0" borderId="7" xfId="2" applyFont="1" applyFill="1" applyBorder="1" applyAlignment="1">
      <alignment horizontal="center" vertical="center" wrapText="1"/>
    </xf>
    <xf numFmtId="49" fontId="38" fillId="0" borderId="8" xfId="0" applyNumberFormat="1" applyFont="1" applyFill="1" applyBorder="1" applyAlignment="1">
      <alignment horizontal="center" vertical="center"/>
    </xf>
    <xf numFmtId="49" fontId="37" fillId="0" borderId="12" xfId="0" applyNumberFormat="1" applyFont="1" applyFill="1" applyBorder="1" applyAlignment="1">
      <alignment horizontal="center" vertical="center"/>
    </xf>
    <xf numFmtId="0" fontId="37" fillId="0" borderId="6" xfId="2" applyFont="1" applyFill="1" applyBorder="1" applyAlignment="1">
      <alignment vertical="center" wrapText="1"/>
    </xf>
    <xf numFmtId="0" fontId="33" fillId="0" borderId="46" xfId="0" applyFont="1" applyFill="1" applyBorder="1" applyAlignment="1">
      <alignment horizontal="center" vertical="center"/>
    </xf>
    <xf numFmtId="0" fontId="35" fillId="0" borderId="3" xfId="2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7" fillId="0" borderId="10" xfId="2" applyFont="1" applyFill="1" applyBorder="1" applyAlignment="1">
      <alignment vertical="center" wrapText="1"/>
    </xf>
    <xf numFmtId="0" fontId="33" fillId="0" borderId="47" xfId="0" applyFont="1" applyFill="1" applyBorder="1" applyAlignment="1">
      <alignment horizontal="center" vertical="center"/>
    </xf>
    <xf numFmtId="0" fontId="35" fillId="0" borderId="13" xfId="2" applyFont="1" applyFill="1" applyBorder="1" applyAlignment="1">
      <alignment horizontal="center" vertical="center"/>
    </xf>
    <xf numFmtId="0" fontId="39" fillId="0" borderId="15" xfId="2" applyFont="1" applyFill="1" applyBorder="1" applyAlignment="1">
      <alignment vertical="center" wrapText="1"/>
    </xf>
    <xf numFmtId="0" fontId="35" fillId="0" borderId="25" xfId="0" applyFont="1" applyFill="1" applyBorder="1" applyAlignment="1">
      <alignment horizontal="center"/>
    </xf>
    <xf numFmtId="0" fontId="35" fillId="0" borderId="15" xfId="2" applyFont="1" applyFill="1" applyBorder="1" applyAlignment="1">
      <alignment horizontal="center" vertical="center"/>
    </xf>
    <xf numFmtId="0" fontId="39" fillId="0" borderId="58" xfId="2" applyFont="1" applyFill="1" applyBorder="1" applyAlignment="1">
      <alignment vertical="center" wrapText="1"/>
    </xf>
    <xf numFmtId="0" fontId="35" fillId="0" borderId="51" xfId="2" applyFont="1" applyFill="1" applyBorder="1" applyAlignment="1">
      <alignment horizontal="center" vertical="center"/>
    </xf>
    <xf numFmtId="0" fontId="35" fillId="0" borderId="62" xfId="2" applyFont="1" applyFill="1" applyBorder="1" applyAlignment="1">
      <alignment horizontal="center" vertical="center"/>
    </xf>
    <xf numFmtId="0" fontId="37" fillId="0" borderId="7" xfId="2" applyFont="1" applyFill="1" applyBorder="1" applyAlignment="1">
      <alignment horizontal="center" vertical="center"/>
    </xf>
    <xf numFmtId="49" fontId="33" fillId="0" borderId="12" xfId="0" applyNumberFormat="1" applyFont="1" applyFill="1" applyBorder="1" applyAlignment="1">
      <alignment horizontal="center" vertical="center"/>
    </xf>
    <xf numFmtId="0" fontId="40" fillId="0" borderId="20" xfId="2" applyFont="1" applyFill="1" applyBorder="1" applyAlignment="1">
      <alignment horizontal="center" vertical="center"/>
    </xf>
    <xf numFmtId="0" fontId="40" fillId="0" borderId="3" xfId="2" applyFont="1" applyFill="1" applyBorder="1" applyAlignment="1">
      <alignment horizontal="center" vertical="center"/>
    </xf>
    <xf numFmtId="0" fontId="37" fillId="0" borderId="5" xfId="2" applyFont="1" applyFill="1" applyBorder="1" applyAlignment="1">
      <alignment vertical="center" wrapText="1"/>
    </xf>
    <xf numFmtId="0" fontId="39" fillId="0" borderId="0" xfId="2" applyFont="1" applyFill="1" applyAlignment="1">
      <alignment horizontal="center" vertical="center"/>
    </xf>
    <xf numFmtId="0" fontId="40" fillId="0" borderId="0" xfId="2" applyFont="1" applyFill="1" applyAlignment="1">
      <alignment horizontal="center" vertical="center"/>
    </xf>
    <xf numFmtId="0" fontId="39" fillId="0" borderId="10" xfId="2" applyFont="1" applyFill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8" fillId="0" borderId="0" xfId="2" applyFont="1" applyFill="1"/>
    <xf numFmtId="0" fontId="35" fillId="0" borderId="20" xfId="2" applyFont="1" applyFill="1" applyBorder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5" fillId="0" borderId="0" xfId="2" applyFont="1" applyFill="1" applyAlignment="1">
      <alignment horizontal="center" vertical="center"/>
    </xf>
    <xf numFmtId="0" fontId="35" fillId="0" borderId="11" xfId="2" applyFont="1" applyFill="1" applyBorder="1" applyAlignment="1">
      <alignment horizontal="center" vertical="center"/>
    </xf>
    <xf numFmtId="0" fontId="31" fillId="0" borderId="0" xfId="2" applyFont="1" applyAlignment="1">
      <alignment vertical="center" wrapText="1"/>
    </xf>
    <xf numFmtId="0" fontId="36" fillId="0" borderId="40" xfId="2" applyFont="1" applyFill="1" applyBorder="1" applyAlignment="1">
      <alignment horizontal="center" vertical="center" wrapText="1"/>
    </xf>
    <xf numFmtId="3" fontId="32" fillId="0" borderId="8" xfId="2" applyNumberFormat="1" applyFont="1" applyFill="1" applyBorder="1" applyAlignment="1">
      <alignment horizontal="center" vertical="center"/>
    </xf>
    <xf numFmtId="3" fontId="32" fillId="0" borderId="2" xfId="2" applyNumberFormat="1" applyFont="1" applyFill="1" applyBorder="1" applyAlignment="1">
      <alignment horizontal="center" vertical="center"/>
    </xf>
    <xf numFmtId="0" fontId="32" fillId="0" borderId="5" xfId="2" applyFont="1" applyFill="1" applyBorder="1" applyAlignment="1">
      <alignment horizontal="left" vertical="center" wrapText="1"/>
    </xf>
    <xf numFmtId="3" fontId="32" fillId="0" borderId="5" xfId="2" applyNumberFormat="1" applyFont="1" applyFill="1" applyBorder="1" applyAlignment="1">
      <alignment horizontal="center" vertical="center"/>
    </xf>
    <xf numFmtId="0" fontId="32" fillId="0" borderId="38" xfId="2" applyFont="1" applyFill="1" applyBorder="1" applyAlignment="1">
      <alignment horizontal="left" vertical="center" wrapText="1"/>
    </xf>
    <xf numFmtId="3" fontId="32" fillId="0" borderId="38" xfId="2" applyNumberFormat="1" applyFont="1" applyFill="1" applyBorder="1" applyAlignment="1">
      <alignment horizontal="center" vertical="center"/>
    </xf>
    <xf numFmtId="3" fontId="32" fillId="0" borderId="2" xfId="2" quotePrefix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3" fontId="10" fillId="0" borderId="0" xfId="2" applyNumberFormat="1" applyFont="1" applyFill="1" applyBorder="1" applyAlignment="1">
      <alignment vertical="center"/>
    </xf>
    <xf numFmtId="0" fontId="23" fillId="0" borderId="7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5" fillId="0" borderId="3" xfId="2" applyFill="1" applyBorder="1" applyAlignment="1">
      <alignment horizontal="center" vertical="center" wrapText="1" readingOrder="1"/>
    </xf>
    <xf numFmtId="0" fontId="15" fillId="0" borderId="3" xfId="2" applyFont="1" applyFill="1" applyBorder="1" applyAlignment="1">
      <alignment horizontal="center" vertical="center" wrapText="1" readingOrder="1"/>
    </xf>
    <xf numFmtId="0" fontId="17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2" fillId="0" borderId="7" xfId="2" applyFont="1" applyFill="1" applyBorder="1" applyAlignment="1">
      <alignment horizontal="center" vertical="center"/>
    </xf>
    <xf numFmtId="17" fontId="32" fillId="0" borderId="12" xfId="0" applyNumberFormat="1" applyFont="1" applyFill="1" applyBorder="1" applyAlignment="1">
      <alignment horizontal="center" vertical="center"/>
    </xf>
    <xf numFmtId="0" fontId="39" fillId="0" borderId="6" xfId="2" applyFont="1" applyFill="1" applyBorder="1" applyAlignment="1">
      <alignment horizontal="center" vertical="center" wrapText="1"/>
    </xf>
    <xf numFmtId="0" fontId="37" fillId="0" borderId="0" xfId="2" applyFont="1" applyFill="1" applyAlignment="1">
      <alignment horizontal="center" vertical="center"/>
    </xf>
    <xf numFmtId="0" fontId="40" fillId="0" borderId="6" xfId="2" applyFont="1" applyFill="1" applyBorder="1" applyAlignment="1">
      <alignment horizontal="center" vertical="center" wrapText="1"/>
    </xf>
    <xf numFmtId="0" fontId="39" fillId="0" borderId="21" xfId="2" applyFont="1" applyFill="1" applyBorder="1" applyAlignment="1">
      <alignment horizontal="center" vertical="center" wrapText="1"/>
    </xf>
    <xf numFmtId="0" fontId="37" fillId="0" borderId="13" xfId="2" applyFont="1" applyFill="1" applyBorder="1" applyAlignment="1">
      <alignment horizontal="center" vertical="center"/>
    </xf>
    <xf numFmtId="0" fontId="32" fillId="0" borderId="0" xfId="2" applyFont="1"/>
    <xf numFmtId="0" fontId="37" fillId="0" borderId="17" xfId="2" applyFont="1" applyBorder="1"/>
    <xf numFmtId="0" fontId="37" fillId="0" borderId="19" xfId="2" applyFont="1" applyBorder="1" applyAlignment="1">
      <alignment horizontal="center" vertical="center"/>
    </xf>
    <xf numFmtId="0" fontId="37" fillId="0" borderId="20" xfId="2" applyFont="1" applyBorder="1"/>
    <xf numFmtId="0" fontId="37" fillId="0" borderId="4" xfId="2" applyFont="1" applyBorder="1" applyAlignment="1">
      <alignment horizontal="center" vertical="center"/>
    </xf>
    <xf numFmtId="0" fontId="37" fillId="0" borderId="23" xfId="2" applyFont="1" applyBorder="1"/>
    <xf numFmtId="0" fontId="37" fillId="0" borderId="24" xfId="2" applyFont="1" applyBorder="1" applyAlignment="1">
      <alignment horizontal="center" vertical="center"/>
    </xf>
    <xf numFmtId="0" fontId="37" fillId="0" borderId="0" xfId="2" applyFont="1"/>
    <xf numFmtId="0" fontId="39" fillId="0" borderId="0" xfId="2" applyFont="1" applyAlignment="1">
      <alignment horizontal="center" vertical="center"/>
    </xf>
    <xf numFmtId="0" fontId="39" fillId="0" borderId="17" xfId="2" applyFont="1" applyBorder="1" applyAlignment="1">
      <alignment horizontal="center" vertical="center"/>
    </xf>
    <xf numFmtId="0" fontId="39" fillId="0" borderId="19" xfId="2" applyFont="1" applyBorder="1" applyAlignment="1">
      <alignment horizontal="center" vertical="center"/>
    </xf>
    <xf numFmtId="0" fontId="39" fillId="0" borderId="20" xfId="2" applyFont="1" applyBorder="1" applyAlignment="1">
      <alignment horizontal="center" vertical="center"/>
    </xf>
    <xf numFmtId="0" fontId="39" fillId="0" borderId="4" xfId="2" applyFont="1" applyBorder="1" applyAlignment="1">
      <alignment horizontal="center" vertical="center"/>
    </xf>
    <xf numFmtId="0" fontId="39" fillId="0" borderId="23" xfId="2" applyFont="1" applyBorder="1" applyAlignment="1">
      <alignment horizontal="center" vertical="center"/>
    </xf>
    <xf numFmtId="0" fontId="39" fillId="0" borderId="24" xfId="2" applyFont="1" applyBorder="1" applyAlignment="1">
      <alignment horizontal="center" vertical="center"/>
    </xf>
    <xf numFmtId="0" fontId="39" fillId="0" borderId="0" xfId="2" applyFont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42" fillId="0" borderId="8" xfId="0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center" vertical="center"/>
    </xf>
    <xf numFmtId="49" fontId="42" fillId="0" borderId="19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horizontal="center" vertical="center"/>
    </xf>
    <xf numFmtId="0" fontId="40" fillId="0" borderId="11" xfId="0" applyFont="1" applyFill="1" applyBorder="1" applyAlignment="1">
      <alignment horizontal="left" vertical="center" wrapText="1"/>
    </xf>
    <xf numFmtId="0" fontId="42" fillId="0" borderId="11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9" fontId="38" fillId="0" borderId="12" xfId="0" applyNumberFormat="1" applyFont="1" applyFill="1" applyBorder="1" applyAlignment="1">
      <alignment horizontal="center" vertical="center"/>
    </xf>
    <xf numFmtId="0" fontId="38" fillId="0" borderId="6" xfId="0" quotePrefix="1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3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39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8" fillId="0" borderId="0" xfId="2" applyFont="1"/>
    <xf numFmtId="0" fontId="1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Alignment="1">
      <alignment horizontal="center" vertical="center"/>
    </xf>
    <xf numFmtId="0" fontId="18" fillId="0" borderId="0" xfId="2" applyFont="1" applyFill="1" applyBorder="1"/>
    <xf numFmtId="0" fontId="18" fillId="0" borderId="0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36" fillId="0" borderId="68" xfId="2" applyFont="1" applyFill="1" applyBorder="1" applyAlignment="1">
      <alignment horizontal="center" vertical="center" wrapText="1"/>
    </xf>
    <xf numFmtId="0" fontId="36" fillId="0" borderId="69" xfId="2" applyFont="1" applyFill="1" applyBorder="1" applyAlignment="1">
      <alignment horizontal="center" vertical="center" wrapText="1"/>
    </xf>
    <xf numFmtId="0" fontId="32" fillId="0" borderId="7" xfId="2" applyFont="1" applyFill="1" applyBorder="1" applyAlignment="1">
      <alignment horizontal="left" vertical="center" wrapText="1"/>
    </xf>
    <xf numFmtId="3" fontId="32" fillId="0" borderId="12" xfId="2" applyNumberFormat="1" applyFont="1" applyFill="1" applyBorder="1" applyAlignment="1">
      <alignment horizontal="center" vertical="center"/>
    </xf>
    <xf numFmtId="0" fontId="32" fillId="0" borderId="6" xfId="2" applyFont="1" applyFill="1" applyBorder="1" applyAlignment="1">
      <alignment horizontal="left" vertical="center" wrapText="1"/>
    </xf>
    <xf numFmtId="3" fontId="41" fillId="0" borderId="3" xfId="2" applyNumberFormat="1" applyFont="1" applyFill="1" applyBorder="1" applyAlignment="1">
      <alignment horizontal="center" vertical="center"/>
    </xf>
    <xf numFmtId="3" fontId="32" fillId="0" borderId="3" xfId="2" applyNumberFormat="1" applyFont="1" applyFill="1" applyBorder="1" applyAlignment="1">
      <alignment horizontal="center" vertical="center"/>
    </xf>
    <xf numFmtId="0" fontId="34" fillId="0" borderId="67" xfId="2" applyFont="1" applyFill="1" applyBorder="1" applyAlignment="1">
      <alignment horizontal="left" vertical="center" wrapText="1"/>
    </xf>
    <xf numFmtId="0" fontId="32" fillId="0" borderId="0" xfId="2" applyFont="1" applyFill="1" applyBorder="1" applyAlignment="1">
      <alignment horizontal="left" vertical="center" wrapText="1"/>
    </xf>
    <xf numFmtId="3" fontId="32" fillId="0" borderId="0" xfId="2" applyNumberFormat="1" applyFont="1" applyFill="1" applyBorder="1" applyAlignment="1">
      <alignment horizontal="center" vertical="center"/>
    </xf>
    <xf numFmtId="0" fontId="34" fillId="0" borderId="56" xfId="2" applyFont="1" applyFill="1" applyBorder="1" applyAlignment="1">
      <alignment horizontal="left" vertical="center" wrapText="1"/>
    </xf>
    <xf numFmtId="0" fontId="36" fillId="0" borderId="8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center" vertical="center" wrapText="1"/>
    </xf>
    <xf numFmtId="3" fontId="36" fillId="0" borderId="3" xfId="2" applyNumberFormat="1" applyFont="1" applyFill="1" applyBorder="1" applyAlignment="1">
      <alignment horizontal="center" vertical="center"/>
    </xf>
    <xf numFmtId="20" fontId="32" fillId="0" borderId="2" xfId="2" applyNumberFormat="1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center" wrapText="1"/>
    </xf>
    <xf numFmtId="3" fontId="34" fillId="0" borderId="44" xfId="2" applyNumberFormat="1" applyFont="1" applyFill="1" applyBorder="1" applyAlignment="1">
      <alignment horizontal="center" vertical="center"/>
    </xf>
    <xf numFmtId="0" fontId="34" fillId="0" borderId="42" xfId="2" applyFont="1" applyFill="1" applyBorder="1" applyAlignment="1">
      <alignment horizontal="center" vertical="center" wrapText="1"/>
    </xf>
    <xf numFmtId="0" fontId="32" fillId="0" borderId="37" xfId="2" applyFont="1" applyFill="1" applyBorder="1" applyAlignment="1">
      <alignment horizontal="center" vertical="center" wrapText="1" readingOrder="1"/>
    </xf>
    <xf numFmtId="3" fontId="39" fillId="0" borderId="43" xfId="2" applyNumberFormat="1" applyFont="1" applyFill="1" applyBorder="1" applyAlignment="1">
      <alignment horizontal="center" vertical="center" wrapText="1"/>
    </xf>
    <xf numFmtId="3" fontId="39" fillId="0" borderId="45" xfId="2" applyNumberFormat="1" applyFont="1" applyFill="1" applyBorder="1" applyAlignment="1">
      <alignment horizontal="center" vertical="center"/>
    </xf>
    <xf numFmtId="0" fontId="40" fillId="0" borderId="8" xfId="2" applyFont="1" applyFill="1" applyBorder="1" applyAlignment="1">
      <alignment horizontal="center" vertical="center" wrapText="1"/>
    </xf>
    <xf numFmtId="0" fontId="40" fillId="0" borderId="12" xfId="2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4" fillId="0" borderId="56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3" fillId="0" borderId="25" xfId="2" applyFont="1" applyBorder="1"/>
    <xf numFmtId="0" fontId="33" fillId="0" borderId="27" xfId="2" applyFont="1" applyBorder="1" applyAlignment="1">
      <alignment horizontal="center" vertical="center"/>
    </xf>
    <xf numFmtId="0" fontId="39" fillId="0" borderId="66" xfId="2" applyFont="1" applyBorder="1" applyAlignment="1">
      <alignment horizontal="center" vertical="center"/>
    </xf>
    <xf numFmtId="0" fontId="39" fillId="0" borderId="8" xfId="2" applyFont="1" applyBorder="1" applyAlignment="1">
      <alignment horizontal="center" vertical="center"/>
    </xf>
    <xf numFmtId="0" fontId="37" fillId="0" borderId="46" xfId="2" applyFont="1" applyBorder="1"/>
    <xf numFmtId="0" fontId="37" fillId="0" borderId="20" xfId="2" applyFont="1" applyBorder="1" applyAlignment="1">
      <alignment wrapText="1"/>
    </xf>
    <xf numFmtId="0" fontId="48" fillId="0" borderId="11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left"/>
    </xf>
    <xf numFmtId="0" fontId="34" fillId="0" borderId="46" xfId="0" applyFont="1" applyFill="1" applyBorder="1"/>
    <xf numFmtId="0" fontId="34" fillId="0" borderId="20" xfId="0" applyFont="1" applyFill="1" applyBorder="1"/>
    <xf numFmtId="0" fontId="34" fillId="0" borderId="14" xfId="0" applyFont="1" applyFill="1" applyBorder="1" applyAlignment="1">
      <alignment horizontal="center"/>
    </xf>
    <xf numFmtId="0" fontId="34" fillId="0" borderId="25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 wrapText="1"/>
    </xf>
    <xf numFmtId="0" fontId="34" fillId="0" borderId="26" xfId="0" applyFont="1" applyFill="1" applyBorder="1" applyAlignment="1">
      <alignment horizontal="center"/>
    </xf>
    <xf numFmtId="0" fontId="34" fillId="0" borderId="27" xfId="0" applyFont="1" applyFill="1" applyBorder="1" applyAlignment="1">
      <alignment horizontal="center"/>
    </xf>
    <xf numFmtId="0" fontId="34" fillId="0" borderId="16" xfId="0" applyFont="1" applyFill="1" applyBorder="1" applyAlignment="1">
      <alignment horizontal="center" wrapText="1"/>
    </xf>
    <xf numFmtId="0" fontId="34" fillId="0" borderId="15" xfId="0" applyFont="1" applyFill="1" applyBorder="1" applyAlignment="1">
      <alignment horizontal="center" wrapText="1"/>
    </xf>
    <xf numFmtId="0" fontId="34" fillId="0" borderId="22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 vertical="center"/>
    </xf>
    <xf numFmtId="0" fontId="39" fillId="0" borderId="25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63" xfId="0" applyFont="1" applyFill="1" applyBorder="1" applyAlignment="1">
      <alignment horizontal="center" vertical="center"/>
    </xf>
    <xf numFmtId="0" fontId="39" fillId="0" borderId="52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9" fillId="0" borderId="6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center" vertical="center"/>
    </xf>
    <xf numFmtId="0" fontId="33" fillId="0" borderId="10" xfId="2" applyFont="1" applyFill="1" applyBorder="1" applyAlignment="1">
      <alignment vertical="center" wrapText="1"/>
    </xf>
    <xf numFmtId="3" fontId="39" fillId="0" borderId="26" xfId="2" applyNumberFormat="1" applyFont="1" applyFill="1" applyBorder="1" applyAlignment="1">
      <alignment horizontal="center" vertical="center"/>
    </xf>
    <xf numFmtId="3" fontId="39" fillId="0" borderId="64" xfId="2" applyNumberFormat="1" applyFont="1" applyFill="1" applyBorder="1" applyAlignment="1">
      <alignment horizontal="center" vertical="center"/>
    </xf>
    <xf numFmtId="3" fontId="39" fillId="0" borderId="29" xfId="2" applyNumberFormat="1" applyFont="1" applyFill="1" applyBorder="1" applyAlignment="1">
      <alignment horizontal="center" vertical="center"/>
    </xf>
    <xf numFmtId="3" fontId="39" fillId="0" borderId="57" xfId="2" applyNumberFormat="1" applyFont="1" applyFill="1" applyBorder="1" applyAlignment="1">
      <alignment horizontal="center" vertical="center"/>
    </xf>
    <xf numFmtId="0" fontId="39" fillId="0" borderId="42" xfId="2" applyFont="1" applyFill="1" applyBorder="1" applyAlignment="1">
      <alignment horizontal="center" vertical="center" wrapText="1"/>
    </xf>
    <xf numFmtId="0" fontId="47" fillId="0" borderId="7" xfId="2" applyFont="1" applyFill="1" applyBorder="1" applyAlignment="1">
      <alignment horizontal="center"/>
    </xf>
    <xf numFmtId="0" fontId="47" fillId="0" borderId="12" xfId="2" applyFont="1" applyFill="1" applyBorder="1" applyAlignment="1">
      <alignment horizontal="center"/>
    </xf>
    <xf numFmtId="0" fontId="32" fillId="0" borderId="6" xfId="2" applyFont="1" applyFill="1" applyBorder="1" applyAlignment="1">
      <alignment horizontal="center"/>
    </xf>
    <xf numFmtId="0" fontId="32" fillId="0" borderId="10" xfId="2" applyFont="1" applyFill="1" applyBorder="1" applyAlignment="1">
      <alignment horizontal="center"/>
    </xf>
    <xf numFmtId="0" fontId="32" fillId="0" borderId="17" xfId="2" applyFont="1" applyBorder="1" applyAlignment="1">
      <alignment horizontal="center"/>
    </xf>
    <xf numFmtId="0" fontId="32" fillId="0" borderId="23" xfId="2" applyFont="1" applyBorder="1" applyAlignment="1">
      <alignment horizontal="center"/>
    </xf>
    <xf numFmtId="0" fontId="34" fillId="0" borderId="19" xfId="2" applyFont="1" applyBorder="1" applyAlignment="1">
      <alignment horizontal="center"/>
    </xf>
    <xf numFmtId="0" fontId="34" fillId="0" borderId="24" xfId="2" applyFont="1" applyBorder="1" applyAlignment="1">
      <alignment horizontal="center"/>
    </xf>
    <xf numFmtId="0" fontId="34" fillId="0" borderId="3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4" fillId="0" borderId="5" xfId="2" applyFont="1" applyFill="1" applyBorder="1" applyAlignment="1">
      <alignment horizontal="center" vertical="center" wrapText="1"/>
    </xf>
    <xf numFmtId="3" fontId="34" fillId="0" borderId="5" xfId="2" applyNumberFormat="1" applyFont="1" applyFill="1" applyBorder="1" applyAlignment="1">
      <alignment horizontal="center" vertical="center" wrapText="1"/>
    </xf>
    <xf numFmtId="3" fontId="34" fillId="0" borderId="43" xfId="2" applyNumberFormat="1" applyFont="1" applyFill="1" applyBorder="1" applyAlignment="1">
      <alignment horizontal="center" vertical="center"/>
    </xf>
    <xf numFmtId="0" fontId="41" fillId="0" borderId="37" xfId="2" applyFont="1" applyFill="1" applyBorder="1" applyAlignment="1">
      <alignment horizontal="center" vertical="center" wrapText="1" readingOrder="1"/>
    </xf>
    <xf numFmtId="0" fontId="36" fillId="0" borderId="25" xfId="2" applyFont="1" applyFill="1" applyBorder="1" applyAlignment="1">
      <alignment horizontal="center" vertical="center" wrapText="1"/>
    </xf>
    <xf numFmtId="0" fontId="36" fillId="0" borderId="27" xfId="2" applyFont="1" applyFill="1" applyBorder="1" applyAlignment="1">
      <alignment horizontal="center" vertical="center" wrapText="1"/>
    </xf>
    <xf numFmtId="0" fontId="32" fillId="0" borderId="23" xfId="2" applyFont="1" applyFill="1" applyBorder="1" applyAlignment="1">
      <alignment horizontal="center" vertical="center" wrapText="1"/>
    </xf>
    <xf numFmtId="3" fontId="32" fillId="0" borderId="24" xfId="2" applyNumberFormat="1" applyFont="1" applyFill="1" applyBorder="1" applyAlignment="1">
      <alignment horizontal="center" vertical="center"/>
    </xf>
    <xf numFmtId="0" fontId="45" fillId="0" borderId="35" xfId="2" applyFont="1" applyFill="1" applyBorder="1"/>
    <xf numFmtId="3" fontId="32" fillId="0" borderId="36" xfId="2" applyNumberFormat="1" applyFont="1" applyFill="1" applyBorder="1" applyAlignment="1">
      <alignment horizontal="center" vertical="center"/>
    </xf>
    <xf numFmtId="0" fontId="34" fillId="3" borderId="14" xfId="2" applyFont="1" applyFill="1" applyBorder="1" applyAlignment="1">
      <alignment horizontal="right" vertical="center" wrapText="1"/>
    </xf>
    <xf numFmtId="0" fontId="34" fillId="3" borderId="16" xfId="0" applyFont="1" applyFill="1" applyBorder="1" applyAlignment="1">
      <alignment horizontal="left" vertical="center" wrapText="1"/>
    </xf>
    <xf numFmtId="0" fontId="45" fillId="0" borderId="31" xfId="2" applyFont="1" applyFill="1" applyBorder="1"/>
    <xf numFmtId="3" fontId="32" fillId="0" borderId="32" xfId="2" applyNumberFormat="1" applyFont="1" applyFill="1" applyBorder="1" applyAlignment="1">
      <alignment horizontal="center" vertical="center"/>
    </xf>
    <xf numFmtId="0" fontId="34" fillId="0" borderId="28" xfId="2" applyFont="1" applyFill="1" applyBorder="1" applyAlignment="1">
      <alignment horizontal="center" vertical="center" wrapText="1"/>
    </xf>
    <xf numFmtId="3" fontId="34" fillId="0" borderId="30" xfId="2" applyNumberFormat="1" applyFont="1" applyFill="1" applyBorder="1" applyAlignment="1">
      <alignment horizontal="center" vertical="center" wrapText="1"/>
    </xf>
    <xf numFmtId="0" fontId="32" fillId="0" borderId="60" xfId="2" applyFont="1" applyFill="1" applyBorder="1" applyAlignment="1">
      <alignment horizontal="center" vertical="center" wrapText="1"/>
    </xf>
    <xf numFmtId="3" fontId="32" fillId="0" borderId="61" xfId="2" applyNumberFormat="1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vertical="center" wrapText="1"/>
    </xf>
    <xf numFmtId="0" fontId="32" fillId="0" borderId="31" xfId="2" applyFont="1" applyFill="1" applyBorder="1" applyAlignment="1">
      <alignment horizontal="center" vertical="center" wrapText="1"/>
    </xf>
    <xf numFmtId="0" fontId="34" fillId="0" borderId="17" xfId="2" applyFont="1" applyFill="1" applyBorder="1" applyAlignment="1">
      <alignment horizontal="center" vertical="center" wrapText="1"/>
    </xf>
    <xf numFmtId="3" fontId="34" fillId="0" borderId="19" xfId="2" applyNumberFormat="1" applyFont="1" applyFill="1" applyBorder="1" applyAlignment="1">
      <alignment horizontal="center" vertical="center"/>
    </xf>
    <xf numFmtId="0" fontId="32" fillId="0" borderId="33" xfId="2" applyFont="1" applyFill="1" applyBorder="1" applyAlignment="1">
      <alignment horizontal="center" vertical="center" wrapText="1"/>
    </xf>
    <xf numFmtId="3" fontId="32" fillId="0" borderId="34" xfId="2" applyNumberFormat="1" applyFont="1" applyFill="1" applyBorder="1" applyAlignment="1">
      <alignment horizontal="center" vertical="center"/>
    </xf>
    <xf numFmtId="3" fontId="37" fillId="0" borderId="4" xfId="2" applyNumberFormat="1" applyFont="1" applyFill="1" applyBorder="1" applyAlignment="1">
      <alignment horizontal="center" vertical="center"/>
    </xf>
    <xf numFmtId="3" fontId="37" fillId="0" borderId="24" xfId="2" applyNumberFormat="1" applyFont="1" applyFill="1" applyBorder="1" applyAlignment="1">
      <alignment horizontal="center" vertical="center"/>
    </xf>
    <xf numFmtId="3" fontId="39" fillId="0" borderId="9" xfId="2" applyNumberFormat="1" applyFont="1" applyFill="1" applyBorder="1" applyAlignment="1">
      <alignment horizontal="center" vertical="center"/>
    </xf>
    <xf numFmtId="3" fontId="39" fillId="0" borderId="4" xfId="2" applyNumberFormat="1" applyFont="1" applyFill="1" applyBorder="1" applyAlignment="1">
      <alignment horizontal="center" vertical="center"/>
    </xf>
    <xf numFmtId="3" fontId="39" fillId="0" borderId="24" xfId="2" applyNumberFormat="1" applyFont="1" applyFill="1" applyBorder="1" applyAlignment="1">
      <alignment horizontal="center" vertical="center"/>
    </xf>
    <xf numFmtId="3" fontId="39" fillId="0" borderId="19" xfId="2" applyNumberFormat="1" applyFont="1" applyFill="1" applyBorder="1" applyAlignment="1">
      <alignment horizontal="center" vertical="center" wrapText="1"/>
    </xf>
    <xf numFmtId="3" fontId="39" fillId="0" borderId="4" xfId="2" applyNumberFormat="1" applyFont="1" applyFill="1" applyBorder="1" applyAlignment="1">
      <alignment horizontal="center" vertical="center" wrapText="1"/>
    </xf>
    <xf numFmtId="0" fontId="39" fillId="0" borderId="39" xfId="2" applyFont="1" applyFill="1" applyBorder="1" applyAlignment="1">
      <alignment horizontal="center" vertical="center" wrapText="1"/>
    </xf>
    <xf numFmtId="3" fontId="39" fillId="0" borderId="41" xfId="2" applyNumberFormat="1" applyFont="1" applyFill="1" applyBorder="1" applyAlignment="1">
      <alignment horizontal="center" vertical="center"/>
    </xf>
    <xf numFmtId="0" fontId="37" fillId="0" borderId="20" xfId="2" applyFont="1" applyFill="1" applyBorder="1" applyAlignment="1">
      <alignment horizontal="center" vertical="center" wrapText="1"/>
    </xf>
    <xf numFmtId="0" fontId="37" fillId="0" borderId="23" xfId="2" applyFont="1" applyFill="1" applyBorder="1" applyAlignment="1">
      <alignment horizontal="center" vertical="center" wrapText="1"/>
    </xf>
    <xf numFmtId="0" fontId="39" fillId="0" borderId="25" xfId="2" applyFont="1" applyFill="1" applyBorder="1" applyAlignment="1">
      <alignment horizontal="center" vertical="center" wrapText="1"/>
    </xf>
    <xf numFmtId="3" fontId="39" fillId="0" borderId="27" xfId="2" applyNumberFormat="1" applyFont="1" applyFill="1" applyBorder="1" applyAlignment="1">
      <alignment horizontal="center" vertical="center" wrapText="1"/>
    </xf>
    <xf numFmtId="0" fontId="37" fillId="0" borderId="17" xfId="2" applyFont="1" applyFill="1" applyBorder="1" applyAlignment="1">
      <alignment horizontal="center" vertical="center" wrapText="1"/>
    </xf>
    <xf numFmtId="0" fontId="37" fillId="0" borderId="46" xfId="2" applyFont="1" applyFill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43" fillId="0" borderId="3" xfId="2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34" fillId="0" borderId="63" xfId="2" applyFont="1" applyBorder="1" applyAlignment="1">
      <alignment wrapText="1"/>
    </xf>
    <xf numFmtId="0" fontId="32" fillId="0" borderId="7" xfId="2" applyFont="1" applyBorder="1" applyAlignment="1">
      <alignment horizontal="center" vertical="center"/>
    </xf>
    <xf numFmtId="0" fontId="34" fillId="0" borderId="53" xfId="2" applyFont="1" applyBorder="1" applyAlignment="1">
      <alignment wrapText="1"/>
    </xf>
    <xf numFmtId="0" fontId="32" fillId="0" borderId="6" xfId="2" applyFont="1" applyBorder="1" applyAlignment="1">
      <alignment horizontal="center" vertical="center"/>
    </xf>
    <xf numFmtId="0" fontId="34" fillId="0" borderId="54" xfId="2" applyFont="1" applyBorder="1" applyAlignment="1">
      <alignment wrapText="1"/>
    </xf>
    <xf numFmtId="0" fontId="32" fillId="0" borderId="10" xfId="2" applyFont="1" applyBorder="1" applyAlignment="1">
      <alignment horizontal="center" vertical="center"/>
    </xf>
    <xf numFmtId="0" fontId="32" fillId="0" borderId="22" xfId="2" applyFont="1" applyBorder="1" applyAlignment="1">
      <alignment horizontal="center" vertical="center" wrapText="1"/>
    </xf>
    <xf numFmtId="0" fontId="32" fillId="0" borderId="68" xfId="2" applyFont="1" applyBorder="1" applyAlignment="1">
      <alignment horizontal="center" vertical="center"/>
    </xf>
    <xf numFmtId="0" fontId="32" fillId="0" borderId="69" xfId="2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/>
    </xf>
    <xf numFmtId="0" fontId="32" fillId="0" borderId="13" xfId="2" applyFont="1" applyBorder="1" applyAlignment="1">
      <alignment horizontal="center" vertical="center"/>
    </xf>
    <xf numFmtId="0" fontId="34" fillId="0" borderId="22" xfId="2" applyFont="1" applyBorder="1" applyAlignment="1">
      <alignment horizontal="center" wrapText="1"/>
    </xf>
    <xf numFmtId="0" fontId="34" fillId="0" borderId="67" xfId="2" applyFont="1" applyBorder="1" applyAlignment="1">
      <alignment horizontal="center"/>
    </xf>
    <xf numFmtId="0" fontId="34" fillId="0" borderId="67" xfId="2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20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27" fillId="0" borderId="0" xfId="2" applyFont="1" applyAlignment="1">
      <alignment horizontal="center" vertical="center" wrapText="1"/>
    </xf>
    <xf numFmtId="0" fontId="46" fillId="3" borderId="31" xfId="2" applyFont="1" applyFill="1" applyBorder="1" applyAlignment="1">
      <alignment horizontal="center" wrapText="1"/>
    </xf>
    <xf numFmtId="0" fontId="46" fillId="3" borderId="32" xfId="2" applyFont="1" applyFill="1" applyBorder="1" applyAlignment="1">
      <alignment horizontal="center" wrapText="1"/>
    </xf>
    <xf numFmtId="49" fontId="6" fillId="0" borderId="0" xfId="2" applyNumberFormat="1" applyFont="1" applyFill="1" applyBorder="1" applyAlignment="1">
      <alignment horizontal="center"/>
    </xf>
    <xf numFmtId="0" fontId="34" fillId="3" borderId="14" xfId="2" applyFont="1" applyFill="1" applyBorder="1" applyAlignment="1">
      <alignment horizontal="center" vertical="center" wrapText="1"/>
    </xf>
    <xf numFmtId="0" fontId="34" fillId="3" borderId="16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3" fillId="3" borderId="14" xfId="2" applyFont="1" applyFill="1" applyBorder="1" applyAlignment="1">
      <alignment horizontal="center"/>
    </xf>
    <xf numFmtId="0" fontId="33" fillId="3" borderId="16" xfId="2" applyFont="1" applyFill="1" applyBorder="1" applyAlignment="1">
      <alignment horizontal="center"/>
    </xf>
    <xf numFmtId="0" fontId="39" fillId="3" borderId="14" xfId="2" applyFont="1" applyFill="1" applyBorder="1" applyAlignment="1">
      <alignment horizontal="center" vertical="center"/>
    </xf>
    <xf numFmtId="0" fontId="39" fillId="3" borderId="16" xfId="2" applyFont="1" applyFill="1" applyBorder="1" applyAlignment="1">
      <alignment horizontal="center" vertical="center"/>
    </xf>
    <xf numFmtId="0" fontId="33" fillId="3" borderId="14" xfId="2" applyFont="1" applyFill="1" applyBorder="1" applyAlignment="1">
      <alignment horizontal="center" vertical="center"/>
    </xf>
    <xf numFmtId="0" fontId="33" fillId="3" borderId="15" xfId="2" applyFont="1" applyFill="1" applyBorder="1" applyAlignment="1">
      <alignment horizontal="center" vertical="center"/>
    </xf>
    <xf numFmtId="0" fontId="33" fillId="3" borderId="16" xfId="2" applyFont="1" applyFill="1" applyBorder="1" applyAlignment="1">
      <alignment horizontal="center" vertical="center"/>
    </xf>
    <xf numFmtId="0" fontId="39" fillId="0" borderId="46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9" fillId="0" borderId="20" xfId="2" applyFont="1" applyBorder="1" applyAlignment="1">
      <alignment horizontal="center"/>
    </xf>
    <xf numFmtId="0" fontId="39" fillId="0" borderId="3" xfId="2" applyFont="1" applyBorder="1" applyAlignment="1">
      <alignment horizontal="center"/>
    </xf>
    <xf numFmtId="0" fontId="39" fillId="0" borderId="23" xfId="2" applyFont="1" applyBorder="1" applyAlignment="1">
      <alignment horizontal="center"/>
    </xf>
    <xf numFmtId="0" fontId="39" fillId="0" borderId="55" xfId="2" applyFont="1" applyBorder="1" applyAlignment="1">
      <alignment horizontal="center"/>
    </xf>
    <xf numFmtId="0" fontId="39" fillId="0" borderId="71" xfId="2" applyFont="1" applyBorder="1" applyAlignment="1">
      <alignment horizontal="center"/>
    </xf>
    <xf numFmtId="0" fontId="39" fillId="0" borderId="70" xfId="2" applyFont="1" applyBorder="1" applyAlignment="1">
      <alignment horizontal="center"/>
    </xf>
    <xf numFmtId="17" fontId="14" fillId="0" borderId="14" xfId="0" quotePrefix="1" applyNumberFormat="1" applyFont="1" applyFill="1" applyBorder="1" applyAlignment="1">
      <alignment horizontal="center"/>
    </xf>
    <xf numFmtId="17" fontId="14" fillId="0" borderId="16" xfId="0" quotePrefix="1" applyNumberFormat="1" applyFont="1" applyFill="1" applyBorder="1" applyAlignment="1">
      <alignment horizontal="center"/>
    </xf>
    <xf numFmtId="0" fontId="46" fillId="0" borderId="50" xfId="0" applyFont="1" applyBorder="1" applyAlignment="1">
      <alignment horizontal="center" vertical="center" textRotation="90"/>
    </xf>
    <xf numFmtId="0" fontId="46" fillId="0" borderId="65" xfId="0" applyFont="1" applyBorder="1" applyAlignment="1">
      <alignment horizontal="center" vertical="center" textRotation="90"/>
    </xf>
    <xf numFmtId="0" fontId="46" fillId="0" borderId="66" xfId="0" applyFont="1" applyBorder="1" applyAlignment="1">
      <alignment horizontal="center" vertical="center" textRotation="90"/>
    </xf>
    <xf numFmtId="0" fontId="11" fillId="2" borderId="0" xfId="0" applyFont="1" applyFill="1" applyAlignment="1">
      <alignment horizontal="center" vertic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textRotation="0" wrapTex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302</c:v>
                </c:pt>
                <c:pt idx="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11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9-4485-8A89-18D9BC9F3100}"/>
            </c:ext>
          </c:extLst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9-4485-8A89-18D9BC9F3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027072"/>
        <c:axId val="279527424"/>
        <c:axId val="0"/>
      </c:bar3DChart>
      <c:catAx>
        <c:axId val="2570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27424"/>
        <c:crosses val="autoZero"/>
        <c:auto val="1"/>
        <c:lblAlgn val="ctr"/>
        <c:lblOffset val="100"/>
        <c:noMultiLvlLbl val="0"/>
      </c:catAx>
      <c:valAx>
        <c:axId val="27952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702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934288032698199"/>
          <c:y val="3.5242290748898682E-2"/>
          <c:w val="0.15902416301015809"/>
          <c:h val="0.37683461098199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57551669316374E-2"/>
          <c:y val="4.2819647544056996E-2"/>
          <c:w val="0.96502384737678859"/>
          <c:h val="0.814852072062420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DETERM.'!$B$14</c:f>
              <c:strCache>
                <c:ptCount val="1"/>
                <c:pt idx="0">
                  <c:v>EXCESO DE VELOCIDAD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'CAUSAS DETERM.'!$C$14:$D$14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DETERM.'!$B$15</c:f>
              <c:strCache>
                <c:ptCount val="1"/>
                <c:pt idx="0">
                  <c:v>FALLAS MECÁNICAS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'CAUSAS DETERM.'!$C$15:$D$15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ser>
          <c:idx val="2"/>
          <c:order val="2"/>
          <c:tx>
            <c:strRef>
              <c:f>'CAUSAS DETERM.'!$B$16</c:f>
              <c:strCache>
                <c:ptCount val="1"/>
                <c:pt idx="0">
                  <c:v>ESTADO DE EBRIEDAD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'CAUSAS DETERM.'!$C$16:$D$16</c:f>
              <c:numCache>
                <c:formatCode>General</c:formatCode>
                <c:ptCount val="2"/>
                <c:pt idx="0">
                  <c:v>29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4-4A1C-B51E-1D1D81909F91}"/>
            </c:ext>
          </c:extLst>
        </c:ser>
        <c:ser>
          <c:idx val="3"/>
          <c:order val="3"/>
          <c:tx>
            <c:strRef>
              <c:f>'CAUSAS DETERM.'!$B$17</c:f>
              <c:strCache>
                <c:ptCount val="1"/>
                <c:pt idx="0">
                  <c:v>CRUCEROS SEMAFORIZADOS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'CAUSAS DETERM.'!$C$17:$D$17</c:f>
              <c:numCache>
                <c:formatCode>General</c:formatCode>
                <c:ptCount val="2"/>
                <c:pt idx="0">
                  <c:v>49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4-4A1C-B51E-1D1D81909F91}"/>
            </c:ext>
          </c:extLst>
        </c:ser>
        <c:ser>
          <c:idx val="4"/>
          <c:order val="4"/>
          <c:tx>
            <c:strRef>
              <c:f>'CAUSAS DETERM.'!$B$18</c:f>
              <c:strCache>
                <c:ptCount val="1"/>
                <c:pt idx="0">
                  <c:v>NO RESPETAR SEÑAL DE ALTO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'CAUSAS DETERM.'!$C$18:$D$18</c:f>
              <c:numCache>
                <c:formatCode>General</c:formatCode>
                <c:ptCount val="2"/>
                <c:pt idx="0">
                  <c:v>46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4-4A1C-B51E-1D1D81909F91}"/>
            </c:ext>
          </c:extLst>
        </c:ser>
        <c:ser>
          <c:idx val="5"/>
          <c:order val="5"/>
          <c:tx>
            <c:strRef>
              <c:f>'CAUSAS DETERM.'!$B$19</c:f>
              <c:strCache>
                <c:ptCount val="1"/>
                <c:pt idx="0">
                  <c:v>FALTA DE PRECAUCIÓN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'CAUSAS DETERM.'!$C$19:$D$19</c:f>
              <c:numCache>
                <c:formatCode>General</c:formatCode>
                <c:ptCount val="2"/>
                <c:pt idx="0">
                  <c:v>189</c:v>
                </c:pt>
                <c:pt idx="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4-4A1C-B51E-1D1D81909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89696"/>
        <c:axId val="279530880"/>
        <c:axId val="0"/>
      </c:bar3DChart>
      <c:catAx>
        <c:axId val="2569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0880"/>
        <c:crosses val="autoZero"/>
        <c:auto val="1"/>
        <c:lblAlgn val="ctr"/>
        <c:lblOffset val="100"/>
        <c:noMultiLvlLbl val="0"/>
      </c:catAx>
      <c:valAx>
        <c:axId val="27953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9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86167800453514742"/>
          <c:w val="0.98058084949238256"/>
          <c:h val="0.130761511953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80672268907563E-2"/>
          <c:y val="2.6825057751061882E-2"/>
          <c:w val="0.96302521008403363"/>
          <c:h val="0.802664994162795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TAXIS!$B$14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10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TAXIS!$B$15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20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ser>
          <c:idx val="2"/>
          <c:order val="2"/>
          <c:tx>
            <c:strRef>
              <c:f>TAXIS!$B$16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TAXIS!$C$13:$D$13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2-49D9-8B2B-34F44E5AA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522624"/>
        <c:axId val="279534912"/>
        <c:axId val="0"/>
      </c:bar3DChart>
      <c:catAx>
        <c:axId val="2665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4912"/>
        <c:crosses val="autoZero"/>
        <c:auto val="1"/>
        <c:lblAlgn val="ctr"/>
        <c:lblOffset val="100"/>
        <c:noMultiLvlLbl val="0"/>
      </c:catAx>
      <c:valAx>
        <c:axId val="27953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5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44908357043604"/>
          <c:y val="0.93375394321766547"/>
          <c:w val="0.59918573413617415"/>
          <c:h val="6.1387854212834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752475247524754E-2"/>
          <c:y val="1.3147344832548727E-3"/>
          <c:w val="0.9636963696369637"/>
          <c:h val="0.83180958450689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ENE/23</c:v>
                </c:pt>
                <c:pt idx="1">
                  <c:v>ENE/24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ENE/23</c:v>
                </c:pt>
                <c:pt idx="1">
                  <c:v>ENE/24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AUTOBUSES!$C$14:$D$14</c:f>
              <c:strCache>
                <c:ptCount val="2"/>
                <c:pt idx="0">
                  <c:v>ENE/23</c:v>
                </c:pt>
                <c:pt idx="1">
                  <c:v>ENE/24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4-43DE-90F7-D6CB7E760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774144"/>
        <c:axId val="281259392"/>
        <c:axId val="0"/>
      </c:bar3DChart>
      <c:catAx>
        <c:axId val="264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259392"/>
        <c:crosses val="autoZero"/>
        <c:auto val="1"/>
        <c:lblAlgn val="ctr"/>
        <c:lblOffset val="100"/>
        <c:noMultiLvlLbl val="0"/>
      </c:catAx>
      <c:valAx>
        <c:axId val="28125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47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53829162443804"/>
          <c:y val="0.91644908616187992"/>
          <c:w val="0.58830942543073206"/>
          <c:h val="5.353405563207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24</c:v>
                </c:pt>
                <c:pt idx="9">
                  <c:v>21</c:v>
                </c:pt>
                <c:pt idx="10">
                  <c:v>18</c:v>
                </c:pt>
                <c:pt idx="11">
                  <c:v>22</c:v>
                </c:pt>
                <c:pt idx="12">
                  <c:v>17</c:v>
                </c:pt>
                <c:pt idx="13">
                  <c:v>17</c:v>
                </c:pt>
                <c:pt idx="14">
                  <c:v>19</c:v>
                </c:pt>
                <c:pt idx="15">
                  <c:v>18</c:v>
                </c:pt>
                <c:pt idx="16">
                  <c:v>18</c:v>
                </c:pt>
                <c:pt idx="17">
                  <c:v>21</c:v>
                </c:pt>
                <c:pt idx="18">
                  <c:v>15</c:v>
                </c:pt>
                <c:pt idx="19">
                  <c:v>25</c:v>
                </c:pt>
                <c:pt idx="20">
                  <c:v>14</c:v>
                </c:pt>
                <c:pt idx="21">
                  <c:v>7</c:v>
                </c:pt>
                <c:pt idx="22">
                  <c:v>14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924544"/>
        <c:axId val="282601152"/>
        <c:axId val="0"/>
      </c:bar3DChart>
      <c:catAx>
        <c:axId val="2669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601152"/>
        <c:crosses val="autoZero"/>
        <c:auto val="1"/>
        <c:lblAlgn val="ctr"/>
        <c:lblOffset val="100"/>
        <c:noMultiLvlLbl val="0"/>
      </c:catAx>
      <c:valAx>
        <c:axId val="2826011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6692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GRAFICA CON PORCENTAJES  DE  ACCIDENTES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BE-4E27-A9B4-52D72ED11F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BE-4E27-A9B4-52D72ED11F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BE-4E27-A9B4-52D72ED11F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BE-4E27-A9B4-52D72ED11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BE-4E27-A9B4-52D72ED11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7BE-4E27-A9B4-52D72ED11F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7BE-4E27-A9B4-52D72ED11F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7BE-4E27-A9B4-52D72ED11F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7BE-4E27-A9B4-52D72ED11F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7BE-4E27-A9B4-52D72ED11F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7BE-4E27-A9B4-52D72ED11F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7BE-4E27-A9B4-52D72ED11F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7BE-4E27-A9B4-52D72ED11F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7BE-4E27-A9B4-52D72ED11F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7BE-4E27-A9B4-52D72ED11F8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7BE-4E27-A9B4-52D72ED11F8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7BE-4E27-A9B4-52D72ED11F8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7BE-4E27-A9B4-52D72ED11F8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7BE-4E27-A9B4-52D72ED11F8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7BE-4E27-A9B4-52D72ED11F8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7BE-4E27-A9B4-52D72ED11F8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7BE-4E27-A9B4-52D72ED11F8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7BE-4E27-A9B4-52D72ED11F8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7BE-4E27-A9B4-52D72ED11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24</c:v>
                </c:pt>
                <c:pt idx="9">
                  <c:v>21</c:v>
                </c:pt>
                <c:pt idx="10">
                  <c:v>18</c:v>
                </c:pt>
                <c:pt idx="11">
                  <c:v>22</c:v>
                </c:pt>
                <c:pt idx="12">
                  <c:v>17</c:v>
                </c:pt>
                <c:pt idx="13">
                  <c:v>17</c:v>
                </c:pt>
                <c:pt idx="14">
                  <c:v>19</c:v>
                </c:pt>
                <c:pt idx="15">
                  <c:v>18</c:v>
                </c:pt>
                <c:pt idx="16">
                  <c:v>18</c:v>
                </c:pt>
                <c:pt idx="17">
                  <c:v>21</c:v>
                </c:pt>
                <c:pt idx="18">
                  <c:v>15</c:v>
                </c:pt>
                <c:pt idx="19">
                  <c:v>25</c:v>
                </c:pt>
                <c:pt idx="20">
                  <c:v>14</c:v>
                </c:pt>
                <c:pt idx="21">
                  <c:v>7</c:v>
                </c:pt>
                <c:pt idx="22">
                  <c:v>14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EBRIEDAD'!$B$14:$B$37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EBRIEDAD'!$C$14:$C$37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9690368"/>
        <c:axId val="284255936"/>
      </c:barChart>
      <c:catAx>
        <c:axId val="26969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255936"/>
        <c:crosses val="autoZero"/>
        <c:auto val="1"/>
        <c:lblAlgn val="ctr"/>
        <c:lblOffset val="100"/>
        <c:noMultiLvlLbl val="0"/>
      </c:catAx>
      <c:valAx>
        <c:axId val="2842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0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'ESTADO DE EBRIEDAD'!$C$47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EBRIEDAD'!$B$49:$B$64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EBRIEDAD'!$C$49:$C$64</c:f>
              <c:numCache>
                <c:formatCode>General</c:formatCode>
                <c:ptCount val="1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9691392"/>
        <c:axId val="284257088"/>
      </c:barChart>
      <c:catAx>
        <c:axId val="2696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257088"/>
        <c:crosses val="autoZero"/>
        <c:auto val="1"/>
        <c:lblAlgn val="ctr"/>
        <c:lblOffset val="100"/>
        <c:noMultiLvlLbl val="0"/>
      </c:catAx>
      <c:valAx>
        <c:axId val="284257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53846153846155E-2"/>
          <c:y val="6.1451176087065559E-2"/>
          <c:w val="0.83461538461538465"/>
          <c:h val="0.9035169767791765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 '!$B$14</c:f>
              <c:strCache>
                <c:ptCount val="1"/>
                <c:pt idx="0">
                  <c:v>GRUAS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'!$C$14</c:f>
              <c:numCache>
                <c:formatCode>General</c:formatCode>
                <c:ptCount val="1"/>
                <c:pt idx="0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ser>
          <c:idx val="1"/>
          <c:order val="1"/>
          <c:tx>
            <c:strRef>
              <c:f>'SERV. GRUAS  '!$B$15</c:f>
              <c:strCache>
                <c:ptCount val="1"/>
                <c:pt idx="0">
                  <c:v>GRUAS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'!$C$15</c:f>
              <c:numCache>
                <c:formatCode>General</c:formatCode>
                <c:ptCount val="1"/>
                <c:pt idx="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4-4EFD-A687-8E2649B02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9692416"/>
        <c:axId val="284656192"/>
        <c:axId val="0"/>
      </c:bar3DChart>
      <c:catAx>
        <c:axId val="26969241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284656192"/>
        <c:crosses val="autoZero"/>
        <c:auto val="1"/>
        <c:lblAlgn val="ctr"/>
        <c:lblOffset val="100"/>
        <c:noMultiLvlLbl val="0"/>
      </c:catAx>
      <c:valAx>
        <c:axId val="2846561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9692416"/>
        <c:crosses val="autoZero"/>
        <c:crossBetween val="between"/>
        <c:majorUnit val="4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28337318570196"/>
          <c:y val="0.84090909090909083"/>
          <c:w val="0.36237408428395196"/>
          <c:h val="4.741969398711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952380952380951E-2"/>
          <c:y val="3.535922536709938E-2"/>
          <c:w val="0.96571428571428575"/>
          <c:h val="0.813149819110449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'CONSIG. M.P.'!$B$15</c:f>
              <c:strCache>
                <c:ptCount val="1"/>
                <c:pt idx="0">
                  <c:v>POR EBRIEDAD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'CONSIG. M.P.'!$C$15:$D$15</c:f>
              <c:numCache>
                <c:formatCode>General</c:formatCode>
                <c:ptCount val="2"/>
                <c:pt idx="0">
                  <c:v>29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M.P.'!$B$16</c:f>
              <c:strCache>
                <c:ptCount val="1"/>
                <c:pt idx="0">
                  <c:v>POR LESIONES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'CONSIG. M.P.'!$C$16:$D$16</c:f>
              <c:numCache>
                <c:formatCode>General</c:formatCode>
                <c:ptCount val="2"/>
                <c:pt idx="0">
                  <c:v>19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ser>
          <c:idx val="2"/>
          <c:order val="2"/>
          <c:tx>
            <c:strRef>
              <c:f>'CONSIG. M.P.'!$B$17</c:f>
              <c:strCache>
                <c:ptCount val="1"/>
                <c:pt idx="0">
                  <c:v>POR DAÑOS A PETICION DE LAS PARTES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'CONSIG. M.P.'!$C$17:$D$17</c:f>
              <c:numCache>
                <c:formatCode>General</c:formatCode>
                <c:ptCount val="2"/>
                <c:pt idx="0">
                  <c:v>34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5-41C1-8372-23D879383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9238144"/>
        <c:axId val="284662528"/>
        <c:axId val="0"/>
      </c:bar3DChart>
      <c:catAx>
        <c:axId val="2792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662528"/>
        <c:crosses val="autoZero"/>
        <c:auto val="1"/>
        <c:lblAlgn val="ctr"/>
        <c:lblOffset val="100"/>
        <c:noMultiLvlLbl val="0"/>
      </c:catAx>
      <c:valAx>
        <c:axId val="28466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23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84806899137608"/>
          <c:y val="0.93513513513513513"/>
          <c:w val="0.72193532845107644"/>
          <c:h val="5.3748382427126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DETENIDOS!$B$15:$C$15</c:f>
              <c:numCache>
                <c:formatCode>General</c:formatCode>
                <c:ptCount val="2"/>
                <c:pt idx="0">
                  <c:v>363</c:v>
                </c:pt>
                <c:pt idx="1">
                  <c:v>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ENE/25</c:v>
                </c:pt>
                <c:pt idx="1">
                  <c:v>ENE/24</c:v>
                </c:pt>
              </c:strCache>
            </c:strRef>
          </c:cat>
          <c:val>
            <c:numRef>
              <c:f>DETENIDOS!$B$16:$C$16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270336"/>
        <c:axId val="234646336"/>
        <c:axId val="0"/>
      </c:bar3DChart>
      <c:catAx>
        <c:axId val="28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46336"/>
        <c:crosses val="autoZero"/>
        <c:auto val="1"/>
        <c:lblAlgn val="ctr"/>
        <c:lblOffset val="100"/>
        <c:noMultiLvlLbl val="0"/>
      </c:catAx>
      <c:valAx>
        <c:axId val="23464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608283271648153E-4"/>
          <c:y val="2.9464466704810167E-2"/>
          <c:w val="0.97115700068318889"/>
          <c:h val="0.8100653028002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MULTA'!$D$12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B-4ECF-BADA-E255032B15DD}"/>
            </c:ext>
          </c:extLst>
        </c:ser>
        <c:ser>
          <c:idx val="1"/>
          <c:order val="1"/>
          <c:tx>
            <c:strRef>
              <c:f>'SALIDAS DIF.  MULTA'!$E$12</c:f>
              <c:strCache>
                <c:ptCount val="1"/>
                <c:pt idx="0">
                  <c:v>FALTA DE MERITOS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B-4ECF-BADA-E255032B15DD}"/>
            </c:ext>
          </c:extLst>
        </c:ser>
        <c:ser>
          <c:idx val="2"/>
          <c:order val="2"/>
          <c:tx>
            <c:strRef>
              <c:f>'SALIDAS DIF.  MULTA'!$F$12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5B-4ECF-BADA-E255032B15DD}"/>
            </c:ext>
          </c:extLst>
        </c:ser>
        <c:ser>
          <c:idx val="4"/>
          <c:order val="3"/>
          <c:tx>
            <c:strRef>
              <c:f>'SALIDAS DIF.  MULTA'!$G$12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B-4ECF-BADA-E255032B15DD}"/>
            </c:ext>
          </c:extLst>
        </c:ser>
        <c:ser>
          <c:idx val="5"/>
          <c:order val="4"/>
          <c:tx>
            <c:strRef>
              <c:f>'SALIDAS DIF.  MULTA'!$H$12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5B-4ECF-BADA-E255032B15DD}"/>
            </c:ext>
          </c:extLst>
        </c:ser>
        <c:ser>
          <c:idx val="3"/>
          <c:order val="5"/>
          <c:tx>
            <c:strRef>
              <c:f>'SALIDAS DIF.  MULTA'!$J$12</c:f>
              <c:strCache>
                <c:ptCount val="1"/>
                <c:pt idx="0">
                  <c:v>TRABAJO A LA COMUNIDAD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F7A-AEE2-59E254E93949}"/>
            </c:ext>
          </c:extLst>
        </c:ser>
        <c:ser>
          <c:idx val="6"/>
          <c:order val="6"/>
          <c:tx>
            <c:strRef>
              <c:f>'SALIDAS DIF.  MULTA'!$I$12</c:f>
              <c:strCache>
                <c:ptCount val="1"/>
                <c:pt idx="0">
                  <c:v>ORDEN DE AP.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F7A-AEE2-59E254E93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025536"/>
        <c:axId val="234650368"/>
        <c:axId val="0"/>
      </c:bar3DChart>
      <c:catAx>
        <c:axId val="28102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4650368"/>
        <c:crosses val="autoZero"/>
        <c:auto val="1"/>
        <c:lblAlgn val="ctr"/>
        <c:lblOffset val="100"/>
        <c:noMultiLvlLbl val="0"/>
      </c:catAx>
      <c:valAx>
        <c:axId val="23465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4987489323238348E-2"/>
          <c:y val="0.88614102055665434"/>
          <c:w val="0.83331574949576359"/>
          <c:h val="7.7039584751818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8788565408434E-2"/>
          <c:y val="0.10280707219289896"/>
          <c:w val="0.95099936520520356"/>
          <c:h val="0.78876801938219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JUZGADOS!$B$17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JUZGADOS!$H$17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JUZGADOS!$B$27</c:f>
              <c:strCache>
                <c:ptCount val="1"/>
                <c:pt idx="0">
                  <c:v>CONCLUIDOS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JUZGADOS!$H$27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4-499B-89DB-6F76DE060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400832"/>
        <c:axId val="234679680"/>
        <c:axId val="0"/>
      </c:bar3DChart>
      <c:catAx>
        <c:axId val="281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79680"/>
        <c:crosses val="autoZero"/>
        <c:auto val="1"/>
        <c:lblAlgn val="ctr"/>
        <c:lblOffset val="100"/>
        <c:noMultiLvlLbl val="0"/>
      </c:catAx>
      <c:valAx>
        <c:axId val="234679680"/>
        <c:scaling>
          <c:orientation val="minMax"/>
          <c:max val="40"/>
          <c:min val="10"/>
        </c:scaling>
        <c:delete val="1"/>
        <c:axPos val="l"/>
        <c:numFmt formatCode="General" sourceLinked="1"/>
        <c:majorTickMark val="none"/>
        <c:minorTickMark val="none"/>
        <c:tickLblPos val="none"/>
        <c:crossAx val="2814008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62085733443856"/>
          <c:y val="0.8908424908424909"/>
          <c:w val="0.3704423622164289"/>
          <c:h val="5.2990222376049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16317991631799164"/>
                  <c:y val="-0.39244186046511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7D-4851-8708-6064A86F7D74}"/>
                </c:ext>
              </c:extLst>
            </c:dLbl>
            <c:dLbl>
              <c:idx val="1"/>
              <c:layout>
                <c:manualLayout>
                  <c:x val="8.9958158995815829E-2"/>
                  <c:y val="-0.17732558139534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7D-4851-8708-6064A86F7D74}"/>
                </c:ext>
              </c:extLst>
            </c:dLbl>
            <c:dLbl>
              <c:idx val="2"/>
              <c:layout>
                <c:manualLayout>
                  <c:x val="4.8117154811715482E-2"/>
                  <c:y val="-0.1686046511627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7D-4851-8708-6064A86F7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[1]CIVICO!$M$167:$O$167</c:f>
              <c:strCache>
                <c:ptCount val="3"/>
                <c:pt idx="0">
                  <c:v>CUMPLIR HRS</c:v>
                </c:pt>
                <c:pt idx="1">
                  <c:v>CONVENIOS</c:v>
                </c:pt>
                <c:pt idx="2">
                  <c:v>FALTA DE MERITOS</c:v>
                </c:pt>
              </c:strCache>
            </c:strRef>
          </c:cat>
          <c:val>
            <c:numRef>
              <c:f>[1]CIVICO!$M$168:$O$168</c:f>
              <c:numCache>
                <c:formatCode>General</c:formatCode>
                <c:ptCount val="3"/>
                <c:pt idx="0">
                  <c:v>290</c:v>
                </c:pt>
                <c:pt idx="1">
                  <c:v>38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D-4851-8708-6064A86F7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22037951"/>
        <c:axId val="722045439"/>
        <c:axId val="0"/>
      </c:bar3DChart>
      <c:catAx>
        <c:axId val="72203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045439"/>
        <c:crosses val="autoZero"/>
        <c:auto val="1"/>
        <c:lblAlgn val="ctr"/>
        <c:lblOffset val="100"/>
        <c:noMultiLvlLbl val="0"/>
      </c:catAx>
      <c:valAx>
        <c:axId val="72204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203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[1]Tamizajes!$CK$10:$CK$18</c:f>
              <c:strCache>
                <c:ptCount val="9"/>
                <c:pt idx="0">
                  <c:v>CNDH</c:v>
                </c:pt>
                <c:pt idx="2">
                  <c:v>CIJ</c:v>
                </c:pt>
                <c:pt idx="4">
                  <c:v>AA</c:v>
                </c:pt>
                <c:pt idx="6">
                  <c:v>CENTRO DE REHAB.</c:v>
                </c:pt>
                <c:pt idx="8">
                  <c:v>PREPA</c:v>
                </c:pt>
              </c:strCache>
            </c:strRef>
          </c:cat>
          <c:val>
            <c:numRef>
              <c:f>[1]Tamizajes!$CL$10:$CL$18</c:f>
              <c:numCache>
                <c:formatCode>General</c:formatCode>
                <c:ptCount val="9"/>
                <c:pt idx="0">
                  <c:v>2</c:v>
                </c:pt>
                <c:pt idx="2">
                  <c:v>5</c:v>
                </c:pt>
                <c:pt idx="4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9FE-94BC-A790003821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36144367"/>
        <c:axId val="836144783"/>
      </c:barChart>
      <c:catAx>
        <c:axId val="836144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6144783"/>
        <c:crosses val="autoZero"/>
        <c:auto val="1"/>
        <c:lblAlgn val="ctr"/>
        <c:lblOffset val="100"/>
        <c:noMultiLvlLbl val="0"/>
      </c:catAx>
      <c:valAx>
        <c:axId val="8361447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14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116779723864152E-2"/>
          <c:y val="0.16624011920679702"/>
          <c:w val="0.9651009880690119"/>
          <c:h val="0.548143961336558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824817518248175E-2"/>
                  <c:y val="-0.28856060086388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05-4FF5-8A2A-5C4E236FBF09}"/>
                </c:ext>
              </c:extLst>
            </c:dLbl>
            <c:dLbl>
              <c:idx val="1"/>
              <c:layout>
                <c:manualLayout>
                  <c:x val="3.6496350364963501E-2"/>
                  <c:y val="-0.23909306928721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05-4FF5-8A2A-5C4E236FBF09}"/>
                </c:ext>
              </c:extLst>
            </c:dLbl>
            <c:dLbl>
              <c:idx val="2"/>
              <c:layout>
                <c:manualLayout>
                  <c:x val="2.5547445255474453E-2"/>
                  <c:y val="-0.17313636051833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05-4FF5-8A2A-5C4E236FBF09}"/>
                </c:ext>
              </c:extLst>
            </c:dLbl>
            <c:dLbl>
              <c:idx val="3"/>
              <c:layout>
                <c:manualLayout>
                  <c:x val="3.1021897810218978E-2"/>
                  <c:y val="-0.120920632742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05-4FF5-8A2A-5C4E236FBF09}"/>
                </c:ext>
              </c:extLst>
            </c:dLbl>
            <c:dLbl>
              <c:idx val="4"/>
              <c:layout>
                <c:manualLayout>
                  <c:x val="2.0072992700729927E-2"/>
                  <c:y val="-9.61868669546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05-4FF5-8A2A-5C4E236FBF09}"/>
                </c:ext>
              </c:extLst>
            </c:dLbl>
            <c:dLbl>
              <c:idx val="5"/>
              <c:layout>
                <c:manualLayout>
                  <c:x val="1.6423357664233508E-2"/>
                  <c:y val="-9.0690474557221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05-4FF5-8A2A-5C4E236FBF09}"/>
                </c:ext>
              </c:extLst>
            </c:dLbl>
            <c:dLbl>
              <c:idx val="6"/>
              <c:layout>
                <c:manualLayout>
                  <c:x val="1.824817518248175E-2"/>
                  <c:y val="-9.0690474557221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05-4FF5-8A2A-5C4E236FBF09}"/>
                </c:ext>
              </c:extLst>
            </c:dLbl>
            <c:dLbl>
              <c:idx val="7"/>
              <c:layout>
                <c:manualLayout>
                  <c:x val="2.0072992700729791E-2"/>
                  <c:y val="-5.4963923974073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105-4FF5-8A2A-5C4E236FBF09}"/>
                </c:ext>
              </c:extLst>
            </c:dLbl>
            <c:dLbl>
              <c:idx val="8"/>
              <c:layout>
                <c:manualLayout>
                  <c:x val="1.6423357664233577E-2"/>
                  <c:y val="-7.969768976240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105-4FF5-8A2A-5C4E236FB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'[1]Mediaciomn '!$DJ$30:$DJ$38</c:f>
              <c:strCache>
                <c:ptCount val="9"/>
                <c:pt idx="0">
                  <c:v>ARBOL</c:v>
                </c:pt>
                <c:pt idx="1">
                  <c:v>INSULTOS</c:v>
                </c:pt>
                <c:pt idx="2">
                  <c:v>RUIDO</c:v>
                </c:pt>
                <c:pt idx="3">
                  <c:v>BASURA</c:v>
                </c:pt>
                <c:pt idx="4">
                  <c:v>CUIDADO ANIMAL</c:v>
                </c:pt>
                <c:pt idx="5">
                  <c:v>ESTACIONAMIENTO</c:v>
                </c:pt>
                <c:pt idx="6">
                  <c:v>DRENAJE</c:v>
                </c:pt>
                <c:pt idx="7">
                  <c:v>FUGA</c:v>
                </c:pt>
                <c:pt idx="8">
                  <c:v>TOMA DE AGUA</c:v>
                </c:pt>
              </c:strCache>
            </c:strRef>
          </c:cat>
          <c:val>
            <c:numRef>
              <c:f>'[1]Mediaciomn '!$DK$30:$DK$38</c:f>
              <c:numCache>
                <c:formatCode>General</c:formatCode>
                <c:ptCount val="9"/>
                <c:pt idx="0">
                  <c:v>11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5-4FF5-8A2A-5C4E236FBF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5379727"/>
        <c:axId val="385380207"/>
        <c:axId val="0"/>
      </c:bar3DChart>
      <c:catAx>
        <c:axId val="385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380207"/>
        <c:crosses val="autoZero"/>
        <c:auto val="1"/>
        <c:lblAlgn val="ctr"/>
        <c:lblOffset val="100"/>
        <c:noMultiLvlLbl val="0"/>
      </c:catAx>
      <c:valAx>
        <c:axId val="3853802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37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'ÁREA MEDICA'!$C$14:$C$20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DSPM</c:v>
                </c:pt>
                <c:pt idx="6">
                  <c:v>ALCOHOLEMIA</c:v>
                </c:pt>
              </c:strCache>
            </c:strRef>
          </c:cat>
          <c:val>
            <c:numRef>
              <c:f>'ÁREA MEDICA'!$D$14:$D$20</c:f>
              <c:numCache>
                <c:formatCode>General</c:formatCode>
                <c:ptCount val="7"/>
                <c:pt idx="0">
                  <c:v>390</c:v>
                </c:pt>
                <c:pt idx="2">
                  <c:v>667</c:v>
                </c:pt>
                <c:pt idx="4">
                  <c:v>4</c:v>
                </c:pt>
                <c:pt idx="6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1-454B-B512-B79F5DE68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96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29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317500</xdr:rowOff>
    </xdr:from>
    <xdr:to>
      <xdr:col>12</xdr:col>
      <xdr:colOff>685800</xdr:colOff>
      <xdr:row>37</xdr:row>
      <xdr:rowOff>101600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50799</xdr:colOff>
      <xdr:row>34</xdr:row>
      <xdr:rowOff>150890</xdr:rowOff>
    </xdr:from>
    <xdr:to>
      <xdr:col>2</xdr:col>
      <xdr:colOff>736600</xdr:colOff>
      <xdr:row>38</xdr:row>
      <xdr:rowOff>131548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A6E390-7300-42F3-B123-521807D90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3099" y="8050290"/>
          <a:ext cx="3187701" cy="641058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</xdr:row>
      <xdr:rowOff>63500</xdr:rowOff>
    </xdr:from>
    <xdr:to>
      <xdr:col>1</xdr:col>
      <xdr:colOff>1854200</xdr:colOff>
      <xdr:row>11</xdr:row>
      <xdr:rowOff>142352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8E04A5-3958-46C8-9B08-FF8C95ADD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87400" y="2286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2019300</xdr:colOff>
      <xdr:row>3</xdr:row>
      <xdr:rowOff>355600</xdr:rowOff>
    </xdr:from>
    <xdr:to>
      <xdr:col>12</xdr:col>
      <xdr:colOff>622300</xdr:colOff>
      <xdr:row>3</xdr:row>
      <xdr:rowOff>558800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D2AD846E-206F-4901-917D-E1DD2CF0FA04}"/>
            </a:ext>
          </a:extLst>
        </xdr:cNvPr>
        <xdr:cNvSpPr/>
      </xdr:nvSpPr>
      <xdr:spPr>
        <a:xfrm>
          <a:off x="2641600" y="8509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368300</xdr:colOff>
      <xdr:row>1</xdr:row>
      <xdr:rowOff>76200</xdr:rowOff>
    </xdr:from>
    <xdr:to>
      <xdr:col>12</xdr:col>
      <xdr:colOff>546100</xdr:colOff>
      <xdr:row>3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32D7025-AE7D-491E-A3D1-E519F665A310}"/>
            </a:ext>
          </a:extLst>
        </xdr:cNvPr>
        <xdr:cNvSpPr txBox="1"/>
      </xdr:nvSpPr>
      <xdr:spPr>
        <a:xfrm>
          <a:off x="6946900" y="241300"/>
          <a:ext cx="5867400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 i="0">
              <a:latin typeface="Bahnschrift SemiLight" panose="020B0502040204020203" pitchFamily="34" charset="0"/>
            </a:rPr>
            <a:t>ACCIDENTES VIALES  ENERO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11</xdr:row>
      <xdr:rowOff>381000</xdr:rowOff>
    </xdr:from>
    <xdr:to>
      <xdr:col>14</xdr:col>
      <xdr:colOff>228600</xdr:colOff>
      <xdr:row>28</xdr:row>
      <xdr:rowOff>152400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30</xdr:row>
      <xdr:rowOff>74690</xdr:rowOff>
    </xdr:from>
    <xdr:to>
      <xdr:col>3</xdr:col>
      <xdr:colOff>446811</xdr:colOff>
      <xdr:row>33</xdr:row>
      <xdr:rowOff>88900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008BD3-5136-43E8-A391-3F54F58DD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571500" y="8113790"/>
          <a:ext cx="4066311" cy="7381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10</xdr:row>
      <xdr:rowOff>180452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36B5AF-8152-4089-93CA-B6D5AD669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6096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4</xdr:row>
      <xdr:rowOff>76200</xdr:rowOff>
    </xdr:from>
    <xdr:to>
      <xdr:col>14</xdr:col>
      <xdr:colOff>660401</xdr:colOff>
      <xdr:row>5</xdr:row>
      <xdr:rowOff>88900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B03FF218-06E0-426E-89B3-731A6EE868D3}"/>
            </a:ext>
          </a:extLst>
        </xdr:cNvPr>
        <xdr:cNvSpPr/>
      </xdr:nvSpPr>
      <xdr:spPr>
        <a:xfrm>
          <a:off x="3530601" y="8382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546100</xdr:colOff>
      <xdr:row>1</xdr:row>
      <xdr:rowOff>88900</xdr:rowOff>
    </xdr:from>
    <xdr:to>
      <xdr:col>14</xdr:col>
      <xdr:colOff>482601</xdr:colOff>
      <xdr:row>4</xdr:row>
      <xdr:rowOff>25400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7BEA710-8678-4B78-BA1D-5E3A347F0983}"/>
            </a:ext>
          </a:extLst>
        </xdr:cNvPr>
        <xdr:cNvSpPr txBox="1"/>
      </xdr:nvSpPr>
      <xdr:spPr>
        <a:xfrm>
          <a:off x="5537200" y="279400"/>
          <a:ext cx="8064501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CAUSAS EN ACCIDENTES VIALES  ENERO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203200</xdr:rowOff>
    </xdr:from>
    <xdr:to>
      <xdr:col>13</xdr:col>
      <xdr:colOff>584200</xdr:colOff>
      <xdr:row>31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203201</xdr:colOff>
      <xdr:row>27</xdr:row>
      <xdr:rowOff>188990</xdr:rowOff>
    </xdr:from>
    <xdr:to>
      <xdr:col>3</xdr:col>
      <xdr:colOff>1</xdr:colOff>
      <xdr:row>31</xdr:row>
      <xdr:rowOff>10227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02C09F-0CD8-415B-AC93-19FA71C6E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23901" y="6780290"/>
          <a:ext cx="3213100" cy="58323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11</xdr:row>
      <xdr:rowOff>2652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EB6649-5F85-4038-9CD6-A3CADDB3A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588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1879600</xdr:colOff>
      <xdr:row>5</xdr:row>
      <xdr:rowOff>177800</xdr:rowOff>
    </xdr:from>
    <xdr:to>
      <xdr:col>13</xdr:col>
      <xdr:colOff>622299</xdr:colOff>
      <xdr:row>6</xdr:row>
      <xdr:rowOff>165100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8376766E-377F-4843-B477-C6546E818E00}"/>
            </a:ext>
          </a:extLst>
        </xdr:cNvPr>
        <xdr:cNvSpPr/>
      </xdr:nvSpPr>
      <xdr:spPr>
        <a:xfrm>
          <a:off x="2400300" y="12573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698500</xdr:colOff>
      <xdr:row>1</xdr:row>
      <xdr:rowOff>25400</xdr:rowOff>
    </xdr:from>
    <xdr:to>
      <xdr:col>13</xdr:col>
      <xdr:colOff>584201</xdr:colOff>
      <xdr:row>5</xdr:row>
      <xdr:rowOff>127000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753C94B-7134-4BAE-AEDB-61746B27FF7B}"/>
            </a:ext>
          </a:extLst>
        </xdr:cNvPr>
        <xdr:cNvSpPr txBox="1"/>
      </xdr:nvSpPr>
      <xdr:spPr>
        <a:xfrm>
          <a:off x="3835400" y="2159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TAXIS )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431800</xdr:rowOff>
    </xdr:from>
    <xdr:to>
      <xdr:col>13</xdr:col>
      <xdr:colOff>685800</xdr:colOff>
      <xdr:row>31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29</xdr:row>
      <xdr:rowOff>125490</xdr:rowOff>
    </xdr:from>
    <xdr:to>
      <xdr:col>3</xdr:col>
      <xdr:colOff>65118</xdr:colOff>
      <xdr:row>33</xdr:row>
      <xdr:rowOff>25400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2947DCA-48FE-4C22-AB8E-F9832ED06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42899" y="7123190"/>
          <a:ext cx="3646519" cy="6619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127000</xdr:rowOff>
    </xdr:from>
    <xdr:to>
      <xdr:col>1</xdr:col>
      <xdr:colOff>1689100</xdr:colOff>
      <xdr:row>11</xdr:row>
      <xdr:rowOff>409052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5F10915-FE3A-440F-984E-8094EF8EE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08000" y="3175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1841499</xdr:colOff>
      <xdr:row>6</xdr:row>
      <xdr:rowOff>0</xdr:rowOff>
    </xdr:from>
    <xdr:to>
      <xdr:col>13</xdr:col>
      <xdr:colOff>584198</xdr:colOff>
      <xdr:row>6</xdr:row>
      <xdr:rowOff>177800</xdr:rowOff>
    </xdr:to>
    <xdr:sp macro="" textlink="">
      <xdr:nvSpPr>
        <xdr:cNvPr id="13" name="Paralelogramo 12">
          <a:extLst>
            <a:ext uri="{FF2B5EF4-FFF2-40B4-BE49-F238E27FC236}">
              <a16:creationId xmlns:a16="http://schemas.microsoft.com/office/drawing/2014/main" id="{E415DED5-4A94-40BF-91C6-38ACB587F27C}"/>
            </a:ext>
          </a:extLst>
        </xdr:cNvPr>
        <xdr:cNvSpPr/>
      </xdr:nvSpPr>
      <xdr:spPr>
        <a:xfrm>
          <a:off x="2349499" y="12827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660399</xdr:colOff>
      <xdr:row>1</xdr:row>
      <xdr:rowOff>50800</xdr:rowOff>
    </xdr:from>
    <xdr:to>
      <xdr:col>13</xdr:col>
      <xdr:colOff>546100</xdr:colOff>
      <xdr:row>5</xdr:row>
      <xdr:rowOff>279400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1F5A97A-B578-40DE-8707-952D4D357122}"/>
            </a:ext>
          </a:extLst>
        </xdr:cNvPr>
        <xdr:cNvSpPr txBox="1"/>
      </xdr:nvSpPr>
      <xdr:spPr>
        <a:xfrm>
          <a:off x="3784599" y="2413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AUTOBÚS)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42</xdr:row>
      <xdr:rowOff>360441</xdr:rowOff>
    </xdr:from>
    <xdr:to>
      <xdr:col>2</xdr:col>
      <xdr:colOff>838201</xdr:colOff>
      <xdr:row>44</xdr:row>
      <xdr:rowOff>165550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B682BC-9E4F-4D74-83B2-406772DA6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23851" y="11209416"/>
          <a:ext cx="2838450" cy="586159"/>
        </a:xfrm>
        <a:prstGeom prst="rect">
          <a:avLst/>
        </a:prstGeom>
      </xdr:spPr>
    </xdr:pic>
    <xdr:clientData/>
  </xdr:twoCellAnchor>
  <xdr:twoCellAnchor editAs="oneCell">
    <xdr:from>
      <xdr:col>0</xdr:col>
      <xdr:colOff>717551</xdr:colOff>
      <xdr:row>1</xdr:row>
      <xdr:rowOff>117693</xdr:rowOff>
    </xdr:from>
    <xdr:to>
      <xdr:col>1</xdr:col>
      <xdr:colOff>1390650</xdr:colOff>
      <xdr:row>10</xdr:row>
      <xdr:rowOff>31226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C8CFCA-E85E-4285-A61B-C122A746F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7551" y="355818"/>
          <a:ext cx="1444624" cy="1989983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</xdr:row>
      <xdr:rowOff>146049</xdr:rowOff>
    </xdr:from>
    <xdr:to>
      <xdr:col>7</xdr:col>
      <xdr:colOff>1276350</xdr:colOff>
      <xdr:row>8</xdr:row>
      <xdr:rowOff>171449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539C3486-3209-40F9-BAEF-F45D65421A0D}"/>
            </a:ext>
          </a:extLst>
        </xdr:cNvPr>
        <xdr:cNvSpPr/>
      </xdr:nvSpPr>
      <xdr:spPr>
        <a:xfrm>
          <a:off x="2476500" y="1584324"/>
          <a:ext cx="7315200" cy="1873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361950</xdr:colOff>
      <xdr:row>1</xdr:row>
      <xdr:rowOff>9524</xdr:rowOff>
    </xdr:from>
    <xdr:to>
      <xdr:col>7</xdr:col>
      <xdr:colOff>1219201</xdr:colOff>
      <xdr:row>7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6A7E2A-A4DD-4B75-9708-8400C95A28A3}"/>
            </a:ext>
          </a:extLst>
        </xdr:cNvPr>
        <xdr:cNvSpPr txBox="1"/>
      </xdr:nvSpPr>
      <xdr:spPr>
        <a:xfrm>
          <a:off x="2476500" y="247649"/>
          <a:ext cx="7048501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EDADES  DE  LOS CONDUCTORES  PARTICIPANTES EN ACCIDENTES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133350</xdr:rowOff>
    </xdr:from>
    <xdr:to>
      <xdr:col>6</xdr:col>
      <xdr:colOff>323851</xdr:colOff>
      <xdr:row>62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49</xdr:row>
      <xdr:rowOff>0</xdr:rowOff>
    </xdr:from>
    <xdr:to>
      <xdr:col>6</xdr:col>
      <xdr:colOff>180975</xdr:colOff>
      <xdr:row>50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9525" y="12372975"/>
          <a:ext cx="80105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0</xdr:colOff>
      <xdr:row>62</xdr:row>
      <xdr:rowOff>152398</xdr:rowOff>
    </xdr:from>
    <xdr:to>
      <xdr:col>6</xdr:col>
      <xdr:colOff>314325</xdr:colOff>
      <xdr:row>86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123826</xdr:colOff>
      <xdr:row>44</xdr:row>
      <xdr:rowOff>65167</xdr:rowOff>
    </xdr:from>
    <xdr:to>
      <xdr:col>2</xdr:col>
      <xdr:colOff>209551</xdr:colOff>
      <xdr:row>45</xdr:row>
      <xdr:rowOff>144825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9BFFB7D-7222-4D49-84B6-DB6E642EB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123826" y="10685542"/>
          <a:ext cx="2743200" cy="527333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0</xdr:row>
      <xdr:rowOff>66675</xdr:rowOff>
    </xdr:from>
    <xdr:to>
      <xdr:col>0</xdr:col>
      <xdr:colOff>1428749</xdr:colOff>
      <xdr:row>11</xdr:row>
      <xdr:rowOff>181112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0983A06-1BF6-4F8E-A33F-BF2EAF6F8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07950" y="66675"/>
          <a:ext cx="1320799" cy="1819412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6</xdr:row>
      <xdr:rowOff>171450</xdr:rowOff>
    </xdr:from>
    <xdr:to>
      <xdr:col>6</xdr:col>
      <xdr:colOff>600075</xdr:colOff>
      <xdr:row>9</xdr:row>
      <xdr:rowOff>57150</xdr:rowOff>
    </xdr:to>
    <xdr:sp macro="" textlink="">
      <xdr:nvSpPr>
        <xdr:cNvPr id="18" name="Paralelogramo 17">
          <a:extLst>
            <a:ext uri="{FF2B5EF4-FFF2-40B4-BE49-F238E27FC236}">
              <a16:creationId xmlns:a16="http://schemas.microsoft.com/office/drawing/2014/main" id="{F3ACDA37-CA67-4541-A4AB-F843FC86ABAA}"/>
            </a:ext>
          </a:extLst>
        </xdr:cNvPr>
        <xdr:cNvSpPr/>
      </xdr:nvSpPr>
      <xdr:spPr>
        <a:xfrm flipV="1">
          <a:off x="1914525" y="1238250"/>
          <a:ext cx="6524625" cy="1143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809626</xdr:colOff>
      <xdr:row>0</xdr:row>
      <xdr:rowOff>85724</xdr:rowOff>
    </xdr:from>
    <xdr:to>
      <xdr:col>6</xdr:col>
      <xdr:colOff>638175</xdr:colOff>
      <xdr:row>6</xdr:row>
      <xdr:rowOff>142875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7F22BEBC-3216-4B65-8CE6-7CEAA1BF72DA}"/>
            </a:ext>
          </a:extLst>
        </xdr:cNvPr>
        <xdr:cNvSpPr txBox="1"/>
      </xdr:nvSpPr>
      <xdr:spPr>
        <a:xfrm>
          <a:off x="2409826" y="85724"/>
          <a:ext cx="6067424" cy="1123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POR HORA</a:t>
          </a:r>
        </a:p>
      </xdr:txBody>
    </xdr:sp>
    <xdr:clientData/>
  </xdr:twoCellAnchor>
  <xdr:twoCellAnchor editAs="oneCell">
    <xdr:from>
      <xdr:col>0</xdr:col>
      <xdr:colOff>66676</xdr:colOff>
      <xdr:row>87</xdr:row>
      <xdr:rowOff>95250</xdr:rowOff>
    </xdr:from>
    <xdr:to>
      <xdr:col>2</xdr:col>
      <xdr:colOff>247651</xdr:colOff>
      <xdr:row>90</xdr:row>
      <xdr:rowOff>38981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86015B-2595-43BC-965C-841362CC4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6676" y="22707600"/>
          <a:ext cx="2838450" cy="5152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20</xdr:row>
      <xdr:rowOff>76199</xdr:rowOff>
    </xdr:from>
    <xdr:to>
      <xdr:col>8</xdr:col>
      <xdr:colOff>542925</xdr:colOff>
      <xdr:row>34</xdr:row>
      <xdr:rowOff>200024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49</xdr:row>
      <xdr:rowOff>228600</xdr:rowOff>
    </xdr:from>
    <xdr:to>
      <xdr:col>8</xdr:col>
      <xdr:colOff>676276</xdr:colOff>
      <xdr:row>64</xdr:row>
      <xdr:rowOff>200026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1333500</xdr:colOff>
      <xdr:row>40</xdr:row>
      <xdr:rowOff>190500</xdr:rowOff>
    </xdr:from>
    <xdr:to>
      <xdr:col>8</xdr:col>
      <xdr:colOff>404209</xdr:colOff>
      <xdr:row>42</xdr:row>
      <xdr:rowOff>17417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A3D0A6D-FDDF-4094-99D5-ED01498D2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62750" y="10429875"/>
          <a:ext cx="2537809" cy="531767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307975</xdr:colOff>
      <xdr:row>0</xdr:row>
      <xdr:rowOff>85724</xdr:rowOff>
    </xdr:from>
    <xdr:to>
      <xdr:col>2</xdr:col>
      <xdr:colOff>217142</xdr:colOff>
      <xdr:row>10</xdr:row>
      <xdr:rowOff>200024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301715B-0167-4EAF-9A18-F4DE5FC16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88950" y="85724"/>
          <a:ext cx="1376017" cy="189547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7</xdr:row>
      <xdr:rowOff>47625</xdr:rowOff>
    </xdr:from>
    <xdr:to>
      <xdr:col>8</xdr:col>
      <xdr:colOff>685800</xdr:colOff>
      <xdr:row>8</xdr:row>
      <xdr:rowOff>79375</xdr:rowOff>
    </xdr:to>
    <xdr:sp macro="" textlink="">
      <xdr:nvSpPr>
        <xdr:cNvPr id="15" name="Paralelogramo 14">
          <a:extLst>
            <a:ext uri="{FF2B5EF4-FFF2-40B4-BE49-F238E27FC236}">
              <a16:creationId xmlns:a16="http://schemas.microsoft.com/office/drawing/2014/main" id="{31C5BC82-0495-4973-85A6-54DF77F1EFC0}"/>
            </a:ext>
          </a:extLst>
        </xdr:cNvPr>
        <xdr:cNvSpPr/>
      </xdr:nvSpPr>
      <xdr:spPr>
        <a:xfrm flipV="1">
          <a:off x="2952750" y="1181100"/>
          <a:ext cx="6629400" cy="1365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609601</xdr:colOff>
      <xdr:row>0</xdr:row>
      <xdr:rowOff>0</xdr:rowOff>
    </xdr:from>
    <xdr:to>
      <xdr:col>8</xdr:col>
      <xdr:colOff>676276</xdr:colOff>
      <xdr:row>8</xdr:row>
      <xdr:rowOff>47626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D8C0B8E-1100-467A-BF6F-9DF927F5428B}"/>
            </a:ext>
          </a:extLst>
        </xdr:cNvPr>
        <xdr:cNvSpPr txBox="1"/>
      </xdr:nvSpPr>
      <xdr:spPr>
        <a:xfrm>
          <a:off x="3324226" y="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ESTADOS DE EBRIEDAD </a:t>
          </a:r>
        </a:p>
      </xdr:txBody>
    </xdr:sp>
    <xdr:clientData/>
  </xdr:twoCellAnchor>
  <xdr:twoCellAnchor editAs="oneCell">
    <xdr:from>
      <xdr:col>1</xdr:col>
      <xdr:colOff>66675</xdr:colOff>
      <xdr:row>77</xdr:row>
      <xdr:rowOff>28575</xdr:rowOff>
    </xdr:from>
    <xdr:to>
      <xdr:col>3</xdr:col>
      <xdr:colOff>133350</xdr:colOff>
      <xdr:row>80</xdr:row>
      <xdr:rowOff>14745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961E8BB-3097-4290-BCAA-67F66C07E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7650" y="20735925"/>
          <a:ext cx="2600325" cy="557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39</xdr:row>
      <xdr:rowOff>36592</xdr:rowOff>
    </xdr:from>
    <xdr:to>
      <xdr:col>1</xdr:col>
      <xdr:colOff>2114550</xdr:colOff>
      <xdr:row>40</xdr:row>
      <xdr:rowOff>220145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F98AD7-6089-4552-AFF3-6FAA7DE3F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142876" y="10552192"/>
          <a:ext cx="2724149" cy="53597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104774</xdr:rowOff>
    </xdr:from>
    <xdr:to>
      <xdr:col>1</xdr:col>
      <xdr:colOff>790575</xdr:colOff>
      <xdr:row>7</xdr:row>
      <xdr:rowOff>161768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D737A9-233D-4C93-B443-CEB6A3D26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80975" y="104774"/>
          <a:ext cx="1362075" cy="1876269"/>
        </a:xfrm>
        <a:prstGeom prst="rect">
          <a:avLst/>
        </a:prstGeom>
      </xdr:spPr>
    </xdr:pic>
    <xdr:clientData/>
  </xdr:twoCellAnchor>
  <xdr:twoCellAnchor>
    <xdr:from>
      <xdr:col>1</xdr:col>
      <xdr:colOff>1304925</xdr:colOff>
      <xdr:row>5</xdr:row>
      <xdr:rowOff>171449</xdr:rowOff>
    </xdr:from>
    <xdr:to>
      <xdr:col>4</xdr:col>
      <xdr:colOff>701675</xdr:colOff>
      <xdr:row>5</xdr:row>
      <xdr:rowOff>276224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B6A62425-2D43-47FD-BF74-8BAA5548B469}"/>
            </a:ext>
          </a:extLst>
        </xdr:cNvPr>
        <xdr:cNvSpPr/>
      </xdr:nvSpPr>
      <xdr:spPr>
        <a:xfrm flipV="1">
          <a:off x="2057400" y="1323974"/>
          <a:ext cx="6569075" cy="10477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1123951</xdr:colOff>
      <xdr:row>0</xdr:row>
      <xdr:rowOff>28575</xdr:rowOff>
    </xdr:from>
    <xdr:to>
      <xdr:col>4</xdr:col>
      <xdr:colOff>609601</xdr:colOff>
      <xdr:row>5</xdr:row>
      <xdr:rowOff>161926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52ED073-D974-4892-BC21-E6F0B9DBA140}"/>
            </a:ext>
          </a:extLst>
        </xdr:cNvPr>
        <xdr:cNvSpPr txBox="1"/>
      </xdr:nvSpPr>
      <xdr:spPr>
        <a:xfrm>
          <a:off x="1876426" y="28575"/>
          <a:ext cx="6657975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DOCUMENTACIÓN DE VEHICULOS PARTICIPANTES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11</xdr:row>
      <xdr:rowOff>444500</xdr:rowOff>
    </xdr:from>
    <xdr:to>
      <xdr:col>13</xdr:col>
      <xdr:colOff>127000</xdr:colOff>
      <xdr:row>26</xdr:row>
      <xdr:rowOff>12700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9</xdr:col>
      <xdr:colOff>355600</xdr:colOff>
      <xdr:row>29</xdr:row>
      <xdr:rowOff>146271</xdr:rowOff>
    </xdr:from>
    <xdr:to>
      <xdr:col>13</xdr:col>
      <xdr:colOff>381000</xdr:colOff>
      <xdr:row>32</xdr:row>
      <xdr:rowOff>169534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997AD7-A526-40C4-9302-934C26F2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559800" y="7550371"/>
          <a:ext cx="3276600" cy="594763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0</xdr:row>
      <xdr:rowOff>123824</xdr:rowOff>
    </xdr:from>
    <xdr:to>
      <xdr:col>1</xdr:col>
      <xdr:colOff>1790700</xdr:colOff>
      <xdr:row>10</xdr:row>
      <xdr:rowOff>184924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23E6BE-66A7-4CAD-B061-949C5B46C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1200" y="123824"/>
          <a:ext cx="1574800" cy="21693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126999</xdr:rowOff>
    </xdr:from>
    <xdr:to>
      <xdr:col>14</xdr:col>
      <xdr:colOff>355600</xdr:colOff>
      <xdr:row>8</xdr:row>
      <xdr:rowOff>88899</xdr:rowOff>
    </xdr:to>
    <xdr:sp macro="" textlink="">
      <xdr:nvSpPr>
        <xdr:cNvPr id="8" name="Paralelogramo 7">
          <a:extLst>
            <a:ext uri="{FF2B5EF4-FFF2-40B4-BE49-F238E27FC236}">
              <a16:creationId xmlns:a16="http://schemas.microsoft.com/office/drawing/2014/main" id="{98593CB4-FF25-470D-BD47-3B4303381CDF}"/>
            </a:ext>
          </a:extLst>
        </xdr:cNvPr>
        <xdr:cNvSpPr/>
      </xdr:nvSpPr>
      <xdr:spPr>
        <a:xfrm flipV="1">
          <a:off x="4483100" y="1460499"/>
          <a:ext cx="8140700" cy="1524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663576</xdr:colOff>
      <xdr:row>1</xdr:row>
      <xdr:rowOff>63500</xdr:rowOff>
    </xdr:from>
    <xdr:to>
      <xdr:col>14</xdr:col>
      <xdr:colOff>409576</xdr:colOff>
      <xdr:row>8</xdr:row>
      <xdr:rowOff>15876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81C7FDE-AFBF-4F26-B9E6-D3341805F9A2}"/>
            </a:ext>
          </a:extLst>
        </xdr:cNvPr>
        <xdr:cNvSpPr txBox="1"/>
      </xdr:nvSpPr>
      <xdr:spPr>
        <a:xfrm>
          <a:off x="6429376" y="25400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SERVICIO DE GRÚAS </a:t>
          </a:r>
        </a:p>
      </xdr:txBody>
    </xdr:sp>
    <xdr:clientData/>
  </xdr:twoCellAnchor>
  <xdr:twoCellAnchor editAs="oneCell">
    <xdr:from>
      <xdr:col>1</xdr:col>
      <xdr:colOff>342900</xdr:colOff>
      <xdr:row>39</xdr:row>
      <xdr:rowOff>25400</xdr:rowOff>
    </xdr:from>
    <xdr:to>
      <xdr:col>1</xdr:col>
      <xdr:colOff>1917700</xdr:colOff>
      <xdr:row>50</xdr:row>
      <xdr:rowOff>99200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C7E7412-CB26-4308-9FF7-A807BB362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838200" y="9423400"/>
          <a:ext cx="1574800" cy="2169300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45</xdr:row>
      <xdr:rowOff>66675</xdr:rowOff>
    </xdr:from>
    <xdr:to>
      <xdr:col>14</xdr:col>
      <xdr:colOff>292100</xdr:colOff>
      <xdr:row>46</xdr:row>
      <xdr:rowOff>25400</xdr:rowOff>
    </xdr:to>
    <xdr:sp macro="" textlink="">
      <xdr:nvSpPr>
        <xdr:cNvPr id="11" name="Paralelogramo 10">
          <a:extLst>
            <a:ext uri="{FF2B5EF4-FFF2-40B4-BE49-F238E27FC236}">
              <a16:creationId xmlns:a16="http://schemas.microsoft.com/office/drawing/2014/main" id="{3454F06A-8DAE-49FA-B484-EE7DFCEFE284}"/>
            </a:ext>
          </a:extLst>
        </xdr:cNvPr>
        <xdr:cNvSpPr/>
      </xdr:nvSpPr>
      <xdr:spPr>
        <a:xfrm flipV="1">
          <a:off x="4102100" y="10607675"/>
          <a:ext cx="8458200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536576</xdr:colOff>
      <xdr:row>38</xdr:row>
      <xdr:rowOff>130176</xdr:rowOff>
    </xdr:from>
    <xdr:to>
      <xdr:col>14</xdr:col>
      <xdr:colOff>282576</xdr:colOff>
      <xdr:row>45</xdr:row>
      <xdr:rowOff>82552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8D396A6-026F-491F-B1A7-80694196796D}"/>
            </a:ext>
          </a:extLst>
        </xdr:cNvPr>
        <xdr:cNvSpPr txBox="1"/>
      </xdr:nvSpPr>
      <xdr:spPr>
        <a:xfrm>
          <a:off x="6302376" y="9490076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VEHÍCULOS CON Y SIN SEGURO</a:t>
          </a:r>
        </a:p>
      </xdr:txBody>
    </xdr:sp>
    <xdr:clientData/>
  </xdr:twoCellAnchor>
  <xdr:twoCellAnchor editAs="oneCell">
    <xdr:from>
      <xdr:col>9</xdr:col>
      <xdr:colOff>305726</xdr:colOff>
      <xdr:row>70</xdr:row>
      <xdr:rowOff>38100</xdr:rowOff>
    </xdr:from>
    <xdr:to>
      <xdr:col>13</xdr:col>
      <xdr:colOff>342899</xdr:colOff>
      <xdr:row>73</xdr:row>
      <xdr:rowOff>190500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F6241E-2590-415A-89EB-942D4F8F8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509926" y="15875000"/>
          <a:ext cx="3288373" cy="59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</xdr:colOff>
      <xdr:row>2</xdr:row>
      <xdr:rowOff>0</xdr:rowOff>
    </xdr:from>
    <xdr:to>
      <xdr:col>3</xdr:col>
      <xdr:colOff>95250</xdr:colOff>
      <xdr:row>8</xdr:row>
      <xdr:rowOff>17060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A98D5E-3E8A-4DA2-9CA3-D6AAF3421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33399" y="152400"/>
          <a:ext cx="1104901" cy="1522010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5</xdr:row>
      <xdr:rowOff>288924</xdr:rowOff>
    </xdr:from>
    <xdr:to>
      <xdr:col>4</xdr:col>
      <xdr:colOff>361950</xdr:colOff>
      <xdr:row>6</xdr:row>
      <xdr:rowOff>95250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51F7FA0F-4716-4797-AA37-FFD0CD9AC2B3}"/>
            </a:ext>
          </a:extLst>
        </xdr:cNvPr>
        <xdr:cNvSpPr/>
      </xdr:nvSpPr>
      <xdr:spPr>
        <a:xfrm flipV="1">
          <a:off x="1714500" y="1250949"/>
          <a:ext cx="5191125" cy="1111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609600</xdr:colOff>
      <xdr:row>2</xdr:row>
      <xdr:rowOff>9524</xdr:rowOff>
    </xdr:from>
    <xdr:to>
      <xdr:col>4</xdr:col>
      <xdr:colOff>314326</xdr:colOff>
      <xdr:row>5</xdr:row>
      <xdr:rowOff>301626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27350BA-D659-4018-9F52-DB57A1F14C35}"/>
            </a:ext>
          </a:extLst>
        </xdr:cNvPr>
        <xdr:cNvSpPr txBox="1"/>
      </xdr:nvSpPr>
      <xdr:spPr>
        <a:xfrm>
          <a:off x="2152650" y="161924"/>
          <a:ext cx="4333876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PRINCIPALES CRUCEROS CON MAYOR INCIDENCIA  </a:t>
          </a:r>
        </a:p>
      </xdr:txBody>
    </xdr:sp>
    <xdr:clientData/>
  </xdr:twoCellAnchor>
  <xdr:twoCellAnchor editAs="oneCell">
    <xdr:from>
      <xdr:col>3</xdr:col>
      <xdr:colOff>2924175</xdr:colOff>
      <xdr:row>40</xdr:row>
      <xdr:rowOff>95250</xdr:rowOff>
    </xdr:from>
    <xdr:to>
      <xdr:col>3</xdr:col>
      <xdr:colOff>5133971</xdr:colOff>
      <xdr:row>43</xdr:row>
      <xdr:rowOff>10594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2C7408-3422-4618-A85E-1390C6092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4467225" y="8991600"/>
          <a:ext cx="2209796" cy="4011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12</xdr:row>
      <xdr:rowOff>12700</xdr:rowOff>
    </xdr:from>
    <xdr:to>
      <xdr:col>14</xdr:col>
      <xdr:colOff>165100</xdr:colOff>
      <xdr:row>23</xdr:row>
      <xdr:rowOff>330200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177800</xdr:colOff>
      <xdr:row>1</xdr:row>
      <xdr:rowOff>50800</xdr:rowOff>
    </xdr:from>
    <xdr:to>
      <xdr:col>1</xdr:col>
      <xdr:colOff>1841500</xdr:colOff>
      <xdr:row>11</xdr:row>
      <xdr:rowOff>247060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E5544B-BAF8-4F4F-9824-EA0DA4E7E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96900" y="241300"/>
          <a:ext cx="1663700" cy="2291760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6</xdr:row>
      <xdr:rowOff>177800</xdr:rowOff>
    </xdr:from>
    <xdr:to>
      <xdr:col>14</xdr:col>
      <xdr:colOff>292101</xdr:colOff>
      <xdr:row>7</xdr:row>
      <xdr:rowOff>165100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5932EF7E-A69C-4483-A13B-1E61250F40BC}"/>
            </a:ext>
          </a:extLst>
        </xdr:cNvPr>
        <xdr:cNvSpPr/>
      </xdr:nvSpPr>
      <xdr:spPr>
        <a:xfrm flipV="1">
          <a:off x="2997200" y="1320800"/>
          <a:ext cx="9525001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762000</xdr:colOff>
      <xdr:row>1</xdr:row>
      <xdr:rowOff>28574</xdr:rowOff>
    </xdr:from>
    <xdr:to>
      <xdr:col>14</xdr:col>
      <xdr:colOff>323851</xdr:colOff>
      <xdr:row>7</xdr:row>
      <xdr:rowOff>25401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38AB52-65DD-440F-BD0A-E678E486C2AF}"/>
            </a:ext>
          </a:extLst>
        </xdr:cNvPr>
        <xdr:cNvSpPr txBox="1"/>
      </xdr:nvSpPr>
      <xdr:spPr>
        <a:xfrm>
          <a:off x="6489700" y="2190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ASUNTOS VIALES CONSIGNADOS  AL M.P</a:t>
          </a:r>
          <a:r>
            <a:rPr lang="es-MX" sz="2000" b="1" i="0">
              <a:latin typeface="Bahnschrift SemiLight" panose="020B0502040204020203" pitchFamily="34" charset="0"/>
            </a:rPr>
            <a:t>.     </a:t>
          </a:r>
        </a:p>
      </xdr:txBody>
    </xdr:sp>
    <xdr:clientData/>
  </xdr:twoCellAnchor>
  <xdr:twoCellAnchor editAs="oneCell">
    <xdr:from>
      <xdr:col>1</xdr:col>
      <xdr:colOff>63499</xdr:colOff>
      <xdr:row>24</xdr:row>
      <xdr:rowOff>25400</xdr:rowOff>
    </xdr:from>
    <xdr:to>
      <xdr:col>3</xdr:col>
      <xdr:colOff>431800</xdr:colOff>
      <xdr:row>26</xdr:row>
      <xdr:rowOff>30095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216265-9C3A-4CE7-8171-A50E4129D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482599" y="7404100"/>
          <a:ext cx="3289301" cy="792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13</xdr:row>
      <xdr:rowOff>238125</xdr:rowOff>
    </xdr:from>
    <xdr:to>
      <xdr:col>13</xdr:col>
      <xdr:colOff>482600</xdr:colOff>
      <xdr:row>24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9CA4E8-F678-4B5C-919B-CE805952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099322"/>
        </a:xfrm>
        <a:prstGeom prst="rect">
          <a:avLst/>
        </a:prstGeom>
      </xdr:spPr>
    </xdr:pic>
    <xdr:clientData/>
  </xdr:twoCellAnchor>
  <xdr:twoCellAnchor>
    <xdr:from>
      <xdr:col>2</xdr:col>
      <xdr:colOff>355600</xdr:colOff>
      <xdr:row>7</xdr:row>
      <xdr:rowOff>111126</xdr:rowOff>
    </xdr:from>
    <xdr:to>
      <xdr:col>13</xdr:col>
      <xdr:colOff>457201</xdr:colOff>
      <xdr:row>8</xdr:row>
      <xdr:rowOff>25400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B474A5F3-76D1-4092-B1BF-C3903E0C5A94}"/>
            </a:ext>
          </a:extLst>
        </xdr:cNvPr>
        <xdr:cNvSpPr/>
      </xdr:nvSpPr>
      <xdr:spPr>
        <a:xfrm flipV="1">
          <a:off x="3302000" y="1444626"/>
          <a:ext cx="93599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774700</xdr:colOff>
      <xdr:row>2</xdr:row>
      <xdr:rowOff>101600</xdr:rowOff>
    </xdr:from>
    <xdr:to>
      <xdr:col>13</xdr:col>
      <xdr:colOff>336551</xdr:colOff>
      <xdr:row>8</xdr:row>
      <xdr:rowOff>98427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77519DC-B240-43CC-B453-AB8AB511D47B}"/>
            </a:ext>
          </a:extLst>
        </xdr:cNvPr>
        <xdr:cNvSpPr txBox="1"/>
      </xdr:nvSpPr>
      <xdr:spPr>
        <a:xfrm>
          <a:off x="6477000" y="4826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266700</xdr:colOff>
      <xdr:row>25</xdr:row>
      <xdr:rowOff>25400</xdr:rowOff>
    </xdr:from>
    <xdr:to>
      <xdr:col>2</xdr:col>
      <xdr:colOff>928023</xdr:colOff>
      <xdr:row>27</xdr:row>
      <xdr:rowOff>223068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0E5E89-6971-454B-B3F9-DD085CEED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66700" y="7137400"/>
          <a:ext cx="3607723" cy="6548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42862</xdr:rowOff>
    </xdr:from>
    <xdr:to>
      <xdr:col>11</xdr:col>
      <xdr:colOff>171449</xdr:colOff>
      <xdr:row>32</xdr:row>
      <xdr:rowOff>95250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923926</xdr:colOff>
      <xdr:row>6</xdr:row>
      <xdr:rowOff>79374</xdr:rowOff>
    </xdr:from>
    <xdr:to>
      <xdr:col>11</xdr:col>
      <xdr:colOff>739777</xdr:colOff>
      <xdr:row>7</xdr:row>
      <xdr:rowOff>66674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FB641F28-B5E3-4B6A-8E72-D1E2588C3BF3}"/>
            </a:ext>
          </a:extLst>
        </xdr:cNvPr>
        <xdr:cNvSpPr/>
      </xdr:nvSpPr>
      <xdr:spPr>
        <a:xfrm flipV="1">
          <a:off x="2952751" y="1050924"/>
          <a:ext cx="8435976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1155700</xdr:colOff>
      <xdr:row>0</xdr:row>
      <xdr:rowOff>41274</xdr:rowOff>
    </xdr:from>
    <xdr:to>
      <xdr:col>11</xdr:col>
      <xdr:colOff>704851</xdr:colOff>
      <xdr:row>7</xdr:row>
      <xdr:rowOff>47626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494AA69-5F23-4A12-88D7-54A42FD0D6DC}"/>
            </a:ext>
          </a:extLst>
        </xdr:cNvPr>
        <xdr:cNvSpPr txBox="1"/>
      </xdr:nvSpPr>
      <xdr:spPr>
        <a:xfrm>
          <a:off x="5289550" y="412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SALIDAS DIFERENTES A LA MULTA </a:t>
          </a:r>
        </a:p>
      </xdr:txBody>
    </xdr:sp>
    <xdr:clientData/>
  </xdr:twoCellAnchor>
  <xdr:twoCellAnchor editAs="oneCell">
    <xdr:from>
      <xdr:col>2</xdr:col>
      <xdr:colOff>209550</xdr:colOff>
      <xdr:row>0</xdr:row>
      <xdr:rowOff>149569</xdr:rowOff>
    </xdr:from>
    <xdr:to>
      <xdr:col>3</xdr:col>
      <xdr:colOff>133350</xdr:colOff>
      <xdr:row>9</xdr:row>
      <xdr:rowOff>356247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6370B27-B43F-4A81-8BDF-A9E29FF93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49569"/>
          <a:ext cx="1228725" cy="169257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36</xdr:row>
      <xdr:rowOff>43508</xdr:rowOff>
    </xdr:from>
    <xdr:to>
      <xdr:col>4</xdr:col>
      <xdr:colOff>104776</xdr:colOff>
      <xdr:row>38</xdr:row>
      <xdr:rowOff>158814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0B5D6CE-549A-46D5-9014-9082CDD98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76302" y="7111058"/>
          <a:ext cx="2295524" cy="43915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9</xdr:row>
      <xdr:rowOff>390524</xdr:rowOff>
    </xdr:from>
    <xdr:to>
      <xdr:col>18</xdr:col>
      <xdr:colOff>600075</xdr:colOff>
      <xdr:row>26</xdr:row>
      <xdr:rowOff>133349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4</xdr:row>
      <xdr:rowOff>200024</xdr:rowOff>
    </xdr:from>
    <xdr:to>
      <xdr:col>18</xdr:col>
      <xdr:colOff>720725</xdr:colOff>
      <xdr:row>4</xdr:row>
      <xdr:rowOff>304800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8C45948A-396B-48EC-B088-A614198490DA}"/>
            </a:ext>
          </a:extLst>
        </xdr:cNvPr>
        <xdr:cNvSpPr/>
      </xdr:nvSpPr>
      <xdr:spPr>
        <a:xfrm flipV="1">
          <a:off x="3038475" y="1190624"/>
          <a:ext cx="6721475" cy="10477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638175</xdr:colOff>
      <xdr:row>1</xdr:row>
      <xdr:rowOff>66676</xdr:rowOff>
    </xdr:from>
    <xdr:to>
      <xdr:col>18</xdr:col>
      <xdr:colOff>600076</xdr:colOff>
      <xdr:row>4</xdr:row>
      <xdr:rowOff>209551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63B9EC-C7A4-4F11-B39A-78A60B8178BB}"/>
            </a:ext>
          </a:extLst>
        </xdr:cNvPr>
        <xdr:cNvSpPr txBox="1"/>
      </xdr:nvSpPr>
      <xdr:spPr>
        <a:xfrm>
          <a:off x="3695700" y="228601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JUZGADOS DE PROCEDIMIENTOS &amp; COLEGIADO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400049</xdr:colOff>
      <xdr:row>1</xdr:row>
      <xdr:rowOff>28575</xdr:rowOff>
    </xdr:from>
    <xdr:to>
      <xdr:col>1</xdr:col>
      <xdr:colOff>1257300</xdr:colOff>
      <xdr:row>8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58D6D0-D472-4E60-A068-30F9EF943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0049" y="190500"/>
          <a:ext cx="1314451" cy="167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27</xdr:row>
      <xdr:rowOff>19050</xdr:rowOff>
    </xdr:from>
    <xdr:to>
      <xdr:col>18</xdr:col>
      <xdr:colOff>209550</xdr:colOff>
      <xdr:row>31</xdr:row>
      <xdr:rowOff>106536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83FD39E-ABB6-4AAE-8494-D96B68587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543675" y="7019925"/>
          <a:ext cx="2790825" cy="5065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508D6-BF59-4F73-B06F-6BA19C8DA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2</xdr:col>
      <xdr:colOff>355600</xdr:colOff>
      <xdr:row>7</xdr:row>
      <xdr:rowOff>111126</xdr:rowOff>
    </xdr:from>
    <xdr:to>
      <xdr:col>13</xdr:col>
      <xdr:colOff>457201</xdr:colOff>
      <xdr:row>8</xdr:row>
      <xdr:rowOff>25400</xdr:rowOff>
    </xdr:to>
    <xdr:sp macro="" textlink="">
      <xdr:nvSpPr>
        <xdr:cNvPr id="4" name="Paralelogramo 3">
          <a:extLst>
            <a:ext uri="{FF2B5EF4-FFF2-40B4-BE49-F238E27FC236}">
              <a16:creationId xmlns:a16="http://schemas.microsoft.com/office/drawing/2014/main" id="{E8B21B53-ACA4-4030-9962-273EE075B85F}"/>
            </a:ext>
          </a:extLst>
        </xdr:cNvPr>
        <xdr:cNvSpPr/>
      </xdr:nvSpPr>
      <xdr:spPr>
        <a:xfrm flipV="1">
          <a:off x="3289300" y="1444626"/>
          <a:ext cx="933132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774700</xdr:colOff>
      <xdr:row>2</xdr:row>
      <xdr:rowOff>101600</xdr:rowOff>
    </xdr:from>
    <xdr:to>
      <xdr:col>13</xdr:col>
      <xdr:colOff>336551</xdr:colOff>
      <xdr:row>8</xdr:row>
      <xdr:rowOff>98427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093F0FB-D1A4-4BA3-845E-70671D1C2673}"/>
            </a:ext>
          </a:extLst>
        </xdr:cNvPr>
        <xdr:cNvSpPr txBox="1"/>
      </xdr:nvSpPr>
      <xdr:spPr>
        <a:xfrm>
          <a:off x="6461125" y="4826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JUZGADO CÍVICO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26</xdr:row>
      <xdr:rowOff>0</xdr:rowOff>
    </xdr:from>
    <xdr:to>
      <xdr:col>2</xdr:col>
      <xdr:colOff>902623</xdr:colOff>
      <xdr:row>27</xdr:row>
      <xdr:rowOff>261168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6A5A9D-97D5-4DCF-8318-BFB79A7F1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75500"/>
          <a:ext cx="3607723" cy="654868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16</xdr:row>
      <xdr:rowOff>266700</xdr:rowOff>
    </xdr:from>
    <xdr:to>
      <xdr:col>12</xdr:col>
      <xdr:colOff>431800</xdr:colOff>
      <xdr:row>29</xdr:row>
      <xdr:rowOff>50800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D774A32-0C62-4DE0-BBC7-B9A4EA2F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901700</xdr:colOff>
      <xdr:row>17</xdr:row>
      <xdr:rowOff>0</xdr:rowOff>
    </xdr:from>
    <xdr:to>
      <xdr:col>4</xdr:col>
      <xdr:colOff>698500</xdr:colOff>
      <xdr:row>21</xdr:row>
      <xdr:rowOff>12700</xdr:rowOff>
    </xdr:to>
    <xdr:cxnSp macro="">
      <xdr:nvCxnSpPr>
        <xdr:cNvPr id="9" name="Conector: angular 8">
          <a:extLst>
            <a:ext uri="{FF2B5EF4-FFF2-40B4-BE49-F238E27FC236}">
              <a16:creationId xmlns:a16="http://schemas.microsoft.com/office/drawing/2014/main" id="{46A55357-E834-40AE-B509-339B3EED6AEC}"/>
            </a:ext>
          </a:extLst>
        </xdr:cNvPr>
        <xdr:cNvCxnSpPr/>
      </xdr:nvCxnSpPr>
      <xdr:spPr>
        <a:xfrm>
          <a:off x="2755900" y="3962400"/>
          <a:ext cx="2832100" cy="1587500"/>
        </a:xfrm>
        <a:prstGeom prst="bentConnector3">
          <a:avLst>
            <a:gd name="adj1" fmla="val -10538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5580CA-5E09-49ED-AE9F-B50B31CEE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1B10BB92-8A9B-49A9-81B2-57986E731D43}"/>
            </a:ext>
          </a:extLst>
        </xdr:cNvPr>
        <xdr:cNvSpPr/>
      </xdr:nvSpPr>
      <xdr:spPr>
        <a:xfrm flipV="1">
          <a:off x="4203700" y="1393826"/>
          <a:ext cx="85852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092745-80D4-4AEF-AAF1-E42A2B0E04F9}"/>
            </a:ext>
          </a:extLst>
        </xdr:cNvPr>
        <xdr:cNvSpPr txBox="1"/>
      </xdr:nvSpPr>
      <xdr:spPr>
        <a:xfrm>
          <a:off x="6756400" y="4064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TRABAJO SOCIAL, PISCOLOGÍA</a:t>
          </a:r>
          <a:r>
            <a:rPr lang="es-MX" sz="2800" b="1" i="0" baseline="0">
              <a:latin typeface="Bahnschrift SemiLight" panose="020B0502040204020203" pitchFamily="34" charset="0"/>
            </a:rPr>
            <a:t> &amp; GENERO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27</xdr:row>
      <xdr:rowOff>0</xdr:rowOff>
    </xdr:from>
    <xdr:to>
      <xdr:col>3</xdr:col>
      <xdr:colOff>89823</xdr:colOff>
      <xdr:row>29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78276A-7063-4AA3-B5DF-538F730D6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34225"/>
          <a:ext cx="3595023" cy="651693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13</xdr:row>
      <xdr:rowOff>114300</xdr:rowOff>
    </xdr:from>
    <xdr:to>
      <xdr:col>14</xdr:col>
      <xdr:colOff>50800</xdr:colOff>
      <xdr:row>27</xdr:row>
      <xdr:rowOff>330200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D12C365-8382-4DBE-9F7F-A88BFD043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1358900</xdr:colOff>
      <xdr:row>20</xdr:row>
      <xdr:rowOff>0</xdr:rowOff>
    </xdr:from>
    <xdr:to>
      <xdr:col>4</xdr:col>
      <xdr:colOff>177800</xdr:colOff>
      <xdr:row>22</xdr:row>
      <xdr:rowOff>279400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01C40F8-CA60-466E-A7BC-C2C0DF6A8CDC}"/>
            </a:ext>
          </a:extLst>
        </xdr:cNvPr>
        <xdr:cNvSpPr txBox="1"/>
      </xdr:nvSpPr>
      <xdr:spPr>
        <a:xfrm>
          <a:off x="1358900" y="5143500"/>
          <a:ext cx="33909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DE LOS CUALES SE CANALIZARON  CON INSTITUCIONES QUE  </a:t>
          </a:r>
        </a:p>
        <a:p>
          <a:pPr algn="ctr"/>
          <a:r>
            <a:rPr lang="es-MX" sz="1800" b="1"/>
            <a:t>SE</a:t>
          </a:r>
          <a:r>
            <a:rPr lang="es-MX" sz="1800" b="1" baseline="0"/>
            <a:t> TIENE CONVENIO</a:t>
          </a:r>
        </a:p>
        <a:p>
          <a:pPr algn="ctr"/>
          <a:endParaRPr lang="es-MX" sz="1800" b="1"/>
        </a:p>
      </xdr:txBody>
    </xdr:sp>
    <xdr:clientData/>
  </xdr:twoCellAnchor>
  <xdr:twoCellAnchor>
    <xdr:from>
      <xdr:col>4</xdr:col>
      <xdr:colOff>266700</xdr:colOff>
      <xdr:row>20</xdr:row>
      <xdr:rowOff>266700</xdr:rowOff>
    </xdr:from>
    <xdr:to>
      <xdr:col>5</xdr:col>
      <xdr:colOff>342900</xdr:colOff>
      <xdr:row>21</xdr:row>
      <xdr:rowOff>317500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96116E02-8737-4432-9E09-8FA9187EE5B5}"/>
            </a:ext>
          </a:extLst>
        </xdr:cNvPr>
        <xdr:cNvSpPr/>
      </xdr:nvSpPr>
      <xdr:spPr>
        <a:xfrm>
          <a:off x="4838700" y="54102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61A2E-6D27-46E5-A66A-26C415024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A4F301CE-A802-403D-82F9-F86C1E3095DB}"/>
            </a:ext>
          </a:extLst>
        </xdr:cNvPr>
        <xdr:cNvSpPr/>
      </xdr:nvSpPr>
      <xdr:spPr>
        <a:xfrm flipV="1">
          <a:off x="4187825" y="1393826"/>
          <a:ext cx="855027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0311834-D4E8-42FC-ABE4-AE1B101F231B}"/>
            </a:ext>
          </a:extLst>
        </xdr:cNvPr>
        <xdr:cNvSpPr txBox="1"/>
      </xdr:nvSpPr>
      <xdr:spPr>
        <a:xfrm>
          <a:off x="6731000" y="4064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MEDIACIÓN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29</xdr:row>
      <xdr:rowOff>0</xdr:rowOff>
    </xdr:from>
    <xdr:to>
      <xdr:col>3</xdr:col>
      <xdr:colOff>89823</xdr:colOff>
      <xdr:row>31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DD426-FDD9-4903-A30D-87CF26C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524750"/>
          <a:ext cx="3591848" cy="64851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21</xdr:row>
      <xdr:rowOff>317500</xdr:rowOff>
    </xdr:from>
    <xdr:to>
      <xdr:col>2</xdr:col>
      <xdr:colOff>774700</xdr:colOff>
      <xdr:row>24</xdr:row>
      <xdr:rowOff>203200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A9B3B-1281-4217-A8E1-CAF502C68371}"/>
            </a:ext>
          </a:extLst>
        </xdr:cNvPr>
        <xdr:cNvSpPr txBox="1"/>
      </xdr:nvSpPr>
      <xdr:spPr>
        <a:xfrm>
          <a:off x="50800" y="5524500"/>
          <a:ext cx="36703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PROBLEMÁTICAS PRESENTADAS</a:t>
          </a:r>
          <a:endParaRPr lang="es-MX" sz="1800" b="1" baseline="0"/>
        </a:p>
        <a:p>
          <a:pPr algn="ctr"/>
          <a:endParaRPr lang="es-MX" sz="1800" b="1"/>
        </a:p>
      </xdr:txBody>
    </xdr:sp>
    <xdr:clientData/>
  </xdr:twoCellAnchor>
  <xdr:twoCellAnchor>
    <xdr:from>
      <xdr:col>1</xdr:col>
      <xdr:colOff>469900</xdr:colOff>
      <xdr:row>23</xdr:row>
      <xdr:rowOff>0</xdr:rowOff>
    </xdr:from>
    <xdr:to>
      <xdr:col>2</xdr:col>
      <xdr:colOff>266700</xdr:colOff>
      <xdr:row>24</xdr:row>
      <xdr:rowOff>50800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FEE20198-A628-459E-A7BF-D048CC091B4D}"/>
            </a:ext>
          </a:extLst>
        </xdr:cNvPr>
        <xdr:cNvSpPr/>
      </xdr:nvSpPr>
      <xdr:spPr>
        <a:xfrm>
          <a:off x="2324100" y="59944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571500</xdr:colOff>
      <xdr:row>13</xdr:row>
      <xdr:rowOff>165100</xdr:rowOff>
    </xdr:from>
    <xdr:to>
      <xdr:col>13</xdr:col>
      <xdr:colOff>800100</xdr:colOff>
      <xdr:row>26</xdr:row>
      <xdr:rowOff>315913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9F68DD5-3D7E-4E2D-BC71-B26B2E40B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14</xdr:row>
      <xdr:rowOff>57151</xdr:rowOff>
    </xdr:from>
    <xdr:to>
      <xdr:col>12</xdr:col>
      <xdr:colOff>85724</xdr:colOff>
      <xdr:row>35</xdr:row>
      <xdr:rowOff>123826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C99D6E3-30B0-468A-9ED9-74F70A522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5</xdr:row>
      <xdr:rowOff>47624</xdr:rowOff>
    </xdr:from>
    <xdr:to>
      <xdr:col>12</xdr:col>
      <xdr:colOff>511176</xdr:colOff>
      <xdr:row>6</xdr:row>
      <xdr:rowOff>47625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8B9C64D0-08E2-4FA9-9BE1-E86DA2B45EDD}"/>
            </a:ext>
          </a:extLst>
        </xdr:cNvPr>
        <xdr:cNvSpPr/>
      </xdr:nvSpPr>
      <xdr:spPr>
        <a:xfrm flipV="1">
          <a:off x="3171825" y="857249"/>
          <a:ext cx="8474076" cy="1619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419100</xdr:colOff>
      <xdr:row>0</xdr:row>
      <xdr:rowOff>66676</xdr:rowOff>
    </xdr:from>
    <xdr:to>
      <xdr:col>12</xdr:col>
      <xdr:colOff>542926</xdr:colOff>
      <xdr:row>6</xdr:row>
      <xdr:rowOff>66676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8B7CF2A-F56E-4197-92A3-056498AEAC68}"/>
            </a:ext>
          </a:extLst>
        </xdr:cNvPr>
        <xdr:cNvSpPr txBox="1"/>
      </xdr:nvSpPr>
      <xdr:spPr>
        <a:xfrm>
          <a:off x="5734050" y="66676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ÁREA MÉDICA 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2</xdr:col>
      <xdr:colOff>209550</xdr:colOff>
      <xdr:row>1</xdr:row>
      <xdr:rowOff>19050</xdr:rowOff>
    </xdr:from>
    <xdr:to>
      <xdr:col>3</xdr:col>
      <xdr:colOff>282787</xdr:colOff>
      <xdr:row>10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00974B-27C4-4EF0-83F8-02526E186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80975"/>
          <a:ext cx="1378162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34</xdr:row>
      <xdr:rowOff>65130</xdr:rowOff>
    </xdr:from>
    <xdr:to>
      <xdr:col>4</xdr:col>
      <xdr:colOff>219075</xdr:colOff>
      <xdr:row>37</xdr:row>
      <xdr:rowOff>97042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E57F10-B56A-4D32-ABD2-4B611A235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62000" y="7170780"/>
          <a:ext cx="2619375" cy="517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Trashes/&#160;/INFORMES%20SEMANALES/INFORME%20SEMANAL%202025/2.-%20INFORME%20SEMANAL%20MENSUAL%20PERITOS%20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  2024"/>
      <sheetName val="Marzo 2023"/>
      <sheetName val="abril 2023"/>
      <sheetName val="mayo 2023"/>
      <sheetName val="junio 2024"/>
      <sheetName val="Julio 2023 "/>
      <sheetName val="agosto 2024"/>
      <sheetName val="Sept 2024"/>
      <sheetName val="octubre 2024"/>
      <sheetName val="Nov 2024"/>
      <sheetName val="Dic 2024"/>
      <sheetName val="Enero 2025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Mediaciomn "/>
      <sheetName val="CIVICO"/>
      <sheetName val="Tamizajes y Med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CK10" t="str">
            <v>CNDH</v>
          </cell>
          <cell r="CL10">
            <v>2</v>
          </cell>
        </row>
        <row r="12">
          <cell r="CK12" t="str">
            <v>CIJ</v>
          </cell>
          <cell r="CL12">
            <v>5</v>
          </cell>
        </row>
        <row r="14">
          <cell r="CK14" t="str">
            <v>AA</v>
          </cell>
          <cell r="CL14">
            <v>2</v>
          </cell>
        </row>
        <row r="16">
          <cell r="CK16" t="str">
            <v>CENTRO DE REHAB.</v>
          </cell>
          <cell r="CL16">
            <v>2</v>
          </cell>
        </row>
        <row r="18">
          <cell r="CK18" t="str">
            <v>PREPA</v>
          </cell>
          <cell r="CL18">
            <v>1</v>
          </cell>
        </row>
      </sheetData>
      <sheetData sheetId="20">
        <row r="30">
          <cell r="DJ30" t="str">
            <v>ARBOL</v>
          </cell>
          <cell r="DK30">
            <v>11</v>
          </cell>
        </row>
        <row r="31">
          <cell r="DJ31" t="str">
            <v>INSULTOS</v>
          </cell>
          <cell r="DK31">
            <v>9</v>
          </cell>
        </row>
        <row r="32">
          <cell r="DJ32" t="str">
            <v>RUIDO</v>
          </cell>
          <cell r="DK32">
            <v>6</v>
          </cell>
        </row>
        <row r="33">
          <cell r="DJ33" t="str">
            <v>BASURA</v>
          </cell>
          <cell r="DK33">
            <v>3</v>
          </cell>
        </row>
        <row r="34">
          <cell r="DJ34" t="str">
            <v>CUIDADO ANIMAL</v>
          </cell>
          <cell r="DK34">
            <v>3</v>
          </cell>
        </row>
        <row r="35">
          <cell r="DJ35" t="str">
            <v>ESTACIONAMIENTO</v>
          </cell>
          <cell r="DK35">
            <v>1</v>
          </cell>
        </row>
        <row r="36">
          <cell r="DJ36" t="str">
            <v>DRENAJE</v>
          </cell>
          <cell r="DK36">
            <v>1</v>
          </cell>
        </row>
        <row r="37">
          <cell r="DJ37" t="str">
            <v>FUGA</v>
          </cell>
          <cell r="DK37">
            <v>1</v>
          </cell>
        </row>
        <row r="38">
          <cell r="DJ38" t="str">
            <v>TOMA DE AGUA</v>
          </cell>
          <cell r="DK38">
            <v>1</v>
          </cell>
        </row>
      </sheetData>
      <sheetData sheetId="21">
        <row r="167">
          <cell r="M167" t="str">
            <v>CUMPLIR HRS</v>
          </cell>
          <cell r="N167" t="str">
            <v>CONVENIOS</v>
          </cell>
          <cell r="O167" t="str">
            <v>FALTA DE MERITOS</v>
          </cell>
        </row>
        <row r="168">
          <cell r="M168">
            <v>290</v>
          </cell>
          <cell r="N168">
            <v>38</v>
          </cell>
          <cell r="O168">
            <v>35</v>
          </cell>
        </row>
      </sheetData>
      <sheetData sheetId="22"/>
    </sheetDataSet>
  </externalBook>
</externalLink>
</file>

<file path=xl/tables/table1.xml><?xml version="1.0" encoding="utf-8"?>
<table xmlns="http://schemas.openxmlformats.org/spreadsheetml/2006/main" id="2" name="Tabla2" displayName="Tabla2" ref="B13:D22" totalsRowShown="0" headerRowDxfId="165" dataDxfId="163" headerRowBorderDxfId="164" tableBorderDxfId="162" totalsRowBorderDxfId="161">
  <tableColumns count="3">
    <tableColumn id="1" name="CONCEPTO" dataDxfId="160"/>
    <tableColumn id="2" name="ENE/25" dataDxfId="159"/>
    <tableColumn id="3" name="ENE/24" dataDxfId="15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3:D21" totalsRowShown="0" headerRowDxfId="157" dataDxfId="155" headerRowBorderDxfId="156" tableBorderDxfId="154">
  <sortState ref="B22:D29">
    <sortCondition ref="C22:C29"/>
  </sortState>
  <tableColumns count="3">
    <tableColumn id="1" name="CONCEPTOS" dataDxfId="153" dataCellStyle="Normal 2"/>
    <tableColumn id="2" name="ENE/25" dataDxfId="152" dataCellStyle="Normal 2"/>
    <tableColumn id="3" name="ENE/24" dataDxfId="151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3:D18" totalsRowShown="0" headerRowDxfId="150" dataDxfId="148" headerRowBorderDxfId="149" tableBorderDxfId="147">
  <tableColumns count="3">
    <tableColumn id="1" name="CONCEPTO" dataDxfId="146" dataCellStyle="Normal 2"/>
    <tableColumn id="2" name="ENE/25" dataDxfId="145" dataCellStyle="Normal 2"/>
    <tableColumn id="3" name="ENE/24" dataDxfId="144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143" dataDxfId="141" headerRowBorderDxfId="142" tableBorderDxfId="140">
  <tableColumns count="3">
    <tableColumn id="1" name="CONCEPTO" dataDxfId="139" dataCellStyle="Normal 2"/>
    <tableColumn id="2" name="ENE/23" dataDxfId="138" dataCellStyle="Normal 2"/>
    <tableColumn id="3" name="ENE/24" dataDxfId="137" dataCellStyle="Normal 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12:G39" totalsRowShown="0" headerRowDxfId="136" dataDxfId="134" headerRowBorderDxfId="135" tableBorderDxfId="133" headerRowCellStyle="Normal 2">
  <tableColumns count="6">
    <tableColumn id="1" name="EDAD" dataDxfId="132"/>
    <tableColumn id="2" name="CHOQUES" dataDxfId="131"/>
    <tableColumn id="3" name="ATROPELLOS" dataDxfId="130"/>
    <tableColumn id="4" name="VOLCADURAS" dataDxfId="129"/>
    <tableColumn id="5" name="CAIDA DE PERSONA" dataDxfId="128"/>
    <tableColumn id="6" name="TOTAL" dataDxfId="12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A14:F40" totalsRowShown="0" headerRowDxfId="126" dataDxfId="124" headerRowBorderDxfId="125" tableBorderDxfId="123" headerRowCellStyle="Normal 2" dataCellStyle="Normal 2">
  <tableColumns count="6">
    <tableColumn id="1" name="HORA" dataDxfId="122"/>
    <tableColumn id="2" name="CHOQUES" dataDxfId="121" dataCellStyle="Normal 2"/>
    <tableColumn id="3" name="ATROPELLOS" dataDxfId="120" dataCellStyle="Normal 2"/>
    <tableColumn id="4" name="VOLCADURAS" dataDxfId="119" dataCellStyle="Normal 2"/>
    <tableColumn id="5" name="CAIDA DE PERSONA" dataDxfId="118" dataCellStyle="Normal 2"/>
    <tableColumn id="6" name="COMPUTO" dataDxfId="117" dataCellStyle="Normal 2">
      <calculatedColumnFormula>SUM(B15:E15)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3:C39" totalsRowShown="0" headerRowDxfId="116" dataDxfId="114" headerRowBorderDxfId="115" tableBorderDxfId="113" headerRowCellStyle="Normal 2" dataCellStyle="Normal 2">
  <sortState ref="B14:C39">
    <sortCondition ref="B14:B39"/>
  </sortState>
  <tableColumns count="2">
    <tableColumn id="1" name="HORA" dataDxfId="112"/>
    <tableColumn id="2" name="ESTADO  DE EBRIEDAD" dataDxfId="111" dataCellStyle="Normal 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7:C65" totalsRowShown="0" headerRowDxfId="110" dataDxfId="108" headerRowBorderDxfId="109" tableBorderDxfId="107" totalsRowBorderDxfId="106" headerRowCellStyle="Normal 2" dataCellStyle="Normal 2">
  <sortState ref="B48:C65">
    <sortCondition ref="B48:B65"/>
  </sortState>
  <tableColumns count="2">
    <tableColumn id="1" name="EDAD" dataDxfId="105"/>
    <tableColumn id="2" name="ESTADO  DE EBRIEDAD" dataDxfId="104" dataCellStyle="Normal 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72:C74" totalsRowShown="0" headerRowDxfId="103" dataDxfId="101" headerRowBorderDxfId="102" tableBorderDxfId="100" totalsRowBorderDxfId="99" headerRowCellStyle="Normal 2">
  <tableColumns count="2">
    <tableColumn id="1" name="GENERO " dataDxfId="98" dataCellStyle="Normal 2"/>
    <tableColumn id="2" name="E.E." dataDxfId="97" dataCellStyle="Normal 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0:C38" totalsRowShown="0" headerRowDxfId="96" dataDxfId="94" headerRowBorderDxfId="95" tableBorderDxfId="93" headerRowCellStyle="Normal 2">
  <tableColumns count="2">
    <tableColumn id="1" name="VEHICULO" dataDxfId="92" dataCellStyle="Normal 2"/>
    <tableColumn id="2" name="CANTIDAD" dataDxfId="91" dataCellStyle="Normal 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3:C17" totalsRowShown="0" headerRowDxfId="90" dataDxfId="88" headerRowBorderDxfId="89" tableBorderDxfId="87">
  <tableColumns count="2">
    <tableColumn id="1" name="CONCEPTO" dataDxfId="86"/>
    <tableColumn id="2" name="Columna1" dataDxfId="8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0:D40" totalsRowShown="0" headerRowDxfId="84" dataDxfId="82" headerRowBorderDxfId="83" tableBorderDxfId="81" totalsRowBorderDxfId="80">
  <tableColumns count="2">
    <tableColumn id="1" name="CRUCERO" dataDxfId="79"/>
    <tableColumn id="2" name="No. INCIDENTES" dataDxfId="78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4:D19" totalsRowShown="0" headerRowDxfId="77" dataDxfId="75" headerRowBorderDxfId="76" tableBorderDxfId="74">
  <tableColumns count="3">
    <tableColumn id="1" name="CONCEPTO" dataDxfId="73"/>
    <tableColumn id="2" name="ENE/25" dataDxfId="72"/>
    <tableColumn id="3" name="ENE/24" dataDxfId="71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4:C17" totalsRowShown="0" headerRowDxfId="70" dataDxfId="68" headerRowBorderDxfId="69" tableBorderDxfId="67">
  <tableColumns count="3">
    <tableColumn id="1" name="CONCEPTO" dataDxfId="66"/>
    <tableColumn id="2" name="ENE/25" dataDxfId="65">
      <calculatedColumnFormula>B10+B11</calculatedColumnFormula>
    </tableColumn>
    <tableColumn id="3" name="ENE/24" dataDxfId="64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1" name="Tabla13" displayName="Tabla13" ref="C12:K16" totalsRowShown="0" headerRowDxfId="63" dataDxfId="61" headerRowBorderDxfId="62" tableBorderDxfId="60">
  <tableColumns count="9">
    <tableColumn id="1" name="Columna1" dataDxfId="59"/>
    <tableColumn id="2" name="CUMPLIDOS" dataDxfId="58"/>
    <tableColumn id="3" name="FALTA DE MERITOS" dataDxfId="57"/>
    <tableColumn id="4" name="AMONESTADOS" dataDxfId="56"/>
    <tableColumn id="5" name="PREESC. MÉDICA" dataDxfId="55"/>
    <tableColumn id="6" name="A.A." dataDxfId="54"/>
    <tableColumn id="7" name="ORDEN DE AP." dataDxfId="53"/>
    <tableColumn id="8" name="TRABAJO A LA COMUNIDAD" dataDxfId="52"/>
    <tableColumn id="9" name="Columna2" dataDxfId="51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0:H17" totalsRowShown="0" headerRowDxfId="50" dataDxfId="49" tableBorderDxfId="48">
  <tableColumns count="7">
    <tableColumn id="1" name="PROCEDIMIENTOS" dataDxfId="47"/>
    <tableColumn id="2" name="ASUNTOS INTERNOS" dataDxfId="46"/>
    <tableColumn id="3" name="COLEGIADO" dataDxfId="45"/>
    <tableColumn id="4" name="JUZGADO III" dataDxfId="44"/>
    <tableColumn id="5" name="JUZGADO IV" dataDxfId="43"/>
    <tableColumn id="7" name="JUZGADO COLEGIADO" dataDxfId="42"/>
    <tableColumn id="6" name="TOTAL" dataDxfId="41">
      <calculatedColumnFormula>Tabla8[[#This Row],[JUZGADO IV]]+Tabla8[[#This Row],[JUZGADO III]]+Tabla8[[#This Row],[COLEGIADO]]+Tabla8[[#This Row],[ASUNTOS INTERNOS]]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19:H27" totalsRowShown="0" headerRowDxfId="40" dataDxfId="39" tableBorderDxfId="38">
  <tableColumns count="7">
    <tableColumn id="1" name="Columna1" dataDxfId="37"/>
    <tableColumn id="2" name="ASUNTOS INTERNOS" dataDxfId="36"/>
    <tableColumn id="3" name="JUZGADO I" dataDxfId="35"/>
    <tableColumn id="4" name="JUZGADO III" dataDxfId="34"/>
    <tableColumn id="5" name="JUZGADO IV" dataDxfId="33"/>
    <tableColumn id="7" name="JUZGADO COLEGIADO" dataDxfId="32"/>
    <tableColumn id="6" name="TOTAL" dataDxfId="31">
      <calculatedColumnFormula>Tabla9[[#This Row],[JUZGADO IV]]+Tabla9[[#This Row],[JUZGADO III]]+Tabla9[[#This Row],[JUZGADO I]]+Tabla9[[#This Row],[ASUNTOS INTERNOS]]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4" name="Tabla1415" displayName="Tabla1415" ref="A14:C17" totalsRowShown="0" headerRowDxfId="30" dataDxfId="28" headerRowBorderDxfId="29" tableBorderDxfId="27">
  <tableColumns count="3">
    <tableColumn id="1" name="CONCEPTO" dataDxfId="26"/>
    <tableColumn id="2" name="ENE/25" dataDxfId="25">
      <calculatedColumnFormula>B10+B11</calculatedColumnFormula>
    </tableColumn>
    <tableColumn id="3" name="ENE/24" dataDxfId="24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18" name="Tabla141519" displayName="Tabla141519" ref="A14:B18" totalsRowShown="0" headerRowDxfId="23" dataDxfId="21" headerRowBorderDxfId="22" tableBorderDxfId="20">
  <tableColumns count="2">
    <tableColumn id="1" name="CONCEPTO" dataDxfId="19"/>
    <tableColumn id="2" name="ENE/25" dataDxfId="18">
      <calculatedColumnFormula>B10+B11</calculatedColumnFormula>
    </tableColumn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19" name="Tabla14151920" displayName="Tabla14151920" ref="A14:B20" totalsRowShown="0" headerRowDxfId="17" dataDxfId="15" headerRowBorderDxfId="16" tableBorderDxfId="14">
  <tableColumns count="2">
    <tableColumn id="1" name="CONCEPTO" dataDxfId="13"/>
    <tableColumn id="2" name="ENE/25" dataDxfId="12">
      <calculatedColumnFormula>B10+B11</calculatedColumnFormula>
    </tableColumn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10" name="Tabla1311" displayName="Tabla1311" ref="C13:D21" totalsRowShown="0" headerRowDxfId="11" dataDxfId="9" headerRowBorderDxfId="10" tableBorderDxfId="8">
  <tableColumns count="2">
    <tableColumn id="1" name="Columna1" dataDxfId="7"/>
    <tableColumn id="2" name="CERTIFICADOS" dataDxfId="6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13" name="Tabla18" displayName="Tabla18" ref="C24:D26" totalsRowShown="0" headerRowDxfId="5" dataDxfId="3" headerRowBorderDxfId="4" tableBorderDxfId="2" headerRowCellStyle="Normal 2">
  <tableColumns count="2">
    <tableColumn id="1" name="GENERO" dataDxfId="1" dataCellStyle="Normal 2"/>
    <tableColumn id="2" name="JUEZ CÍVICO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view="pageLayout" zoomScale="75" zoomScaleNormal="75" zoomScaleSheetLayoutView="75" zoomScalePageLayoutView="75" workbookViewId="0">
      <selection activeCell="C30" sqref="C30"/>
    </sheetView>
  </sheetViews>
  <sheetFormatPr baseColWidth="10" defaultColWidth="11.42578125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13" x14ac:dyDescent="0.2">
      <c r="B1" s="2"/>
      <c r="C1" s="2"/>
      <c r="D1" s="2"/>
    </row>
    <row r="2" spans="2:13" ht="12.75" customHeight="1" x14ac:dyDescent="0.2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12.75" customHeight="1" x14ac:dyDescent="0.2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2:13" ht="50.25" customHeight="1" x14ac:dyDescent="0.2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4.5" customHeight="1" x14ac:dyDescent="0.2">
      <c r="B5" s="2"/>
      <c r="C5" s="2"/>
      <c r="D5" s="2"/>
    </row>
    <row r="6" spans="2:13" ht="12.75" customHeight="1" x14ac:dyDescent="0.2">
      <c r="B6" s="2"/>
      <c r="C6" s="2"/>
      <c r="D6" s="2"/>
    </row>
    <row r="7" spans="2:13" x14ac:dyDescent="0.2">
      <c r="B7" s="2"/>
      <c r="C7" s="2"/>
      <c r="D7" s="2"/>
    </row>
    <row r="8" spans="2:13" x14ac:dyDescent="0.2">
      <c r="B8" s="2"/>
      <c r="C8" s="2"/>
      <c r="D8" s="2"/>
    </row>
    <row r="9" spans="2:13" ht="5.25" customHeight="1" x14ac:dyDescent="0.2">
      <c r="B9" s="2"/>
      <c r="C9" s="2"/>
      <c r="D9" s="31"/>
    </row>
    <row r="10" spans="2:13" ht="21" customHeight="1" x14ac:dyDescent="0.2"/>
    <row r="11" spans="2:13" ht="30.95" customHeight="1" x14ac:dyDescent="0.2"/>
    <row r="12" spans="2:13" ht="30.95" customHeight="1" x14ac:dyDescent="0.2"/>
    <row r="13" spans="2:13" ht="30.95" customHeight="1" x14ac:dyDescent="0.2">
      <c r="B13" s="60" t="s">
        <v>0</v>
      </c>
      <c r="C13" s="61" t="s">
        <v>151</v>
      </c>
      <c r="D13" s="62" t="s">
        <v>146</v>
      </c>
    </row>
    <row r="14" spans="2:13" ht="30.95" customHeight="1" x14ac:dyDescent="0.2">
      <c r="B14" s="63" t="s">
        <v>1</v>
      </c>
      <c r="C14" s="64">
        <v>302</v>
      </c>
      <c r="D14" s="65">
        <v>314</v>
      </c>
    </row>
    <row r="15" spans="2:13" ht="25.5" customHeight="1" x14ac:dyDescent="0.2">
      <c r="B15" s="63" t="s">
        <v>2</v>
      </c>
      <c r="C15" s="64">
        <v>5</v>
      </c>
      <c r="D15" s="65">
        <v>11</v>
      </c>
    </row>
    <row r="16" spans="2:13" ht="30.95" customHeight="1" x14ac:dyDescent="0.2">
      <c r="B16" s="63" t="s">
        <v>3</v>
      </c>
      <c r="C16" s="64">
        <v>11</v>
      </c>
      <c r="D16" s="65">
        <v>6</v>
      </c>
    </row>
    <row r="17" spans="2:5" ht="24" customHeight="1" x14ac:dyDescent="0.2">
      <c r="B17" s="63" t="s">
        <v>4</v>
      </c>
      <c r="C17" s="64">
        <v>0</v>
      </c>
      <c r="D17" s="65">
        <v>0</v>
      </c>
    </row>
    <row r="18" spans="2:5" ht="9" customHeight="1" x14ac:dyDescent="0.2">
      <c r="B18" s="63"/>
      <c r="C18" s="64"/>
      <c r="D18" s="65"/>
    </row>
    <row r="19" spans="2:5" ht="30.95" customHeight="1" x14ac:dyDescent="0.2">
      <c r="B19" s="262" t="s">
        <v>5</v>
      </c>
      <c r="C19" s="263">
        <f>C14+C15+C16+C17</f>
        <v>318</v>
      </c>
      <c r="D19" s="263">
        <f>D14+D15+D16+D17</f>
        <v>331</v>
      </c>
    </row>
    <row r="20" spans="2:5" ht="8.25" customHeight="1" x14ac:dyDescent="0.2">
      <c r="B20" s="63"/>
      <c r="C20" s="64"/>
      <c r="D20" s="65"/>
      <c r="E20" s="30"/>
    </row>
    <row r="21" spans="2:5" ht="33" customHeight="1" x14ac:dyDescent="0.2">
      <c r="B21" s="63" t="s">
        <v>6</v>
      </c>
      <c r="C21" s="64">
        <v>143</v>
      </c>
      <c r="D21" s="65">
        <v>187</v>
      </c>
      <c r="E21" s="30"/>
    </row>
    <row r="22" spans="2:5" ht="21" x14ac:dyDescent="0.2">
      <c r="B22" s="66" t="s">
        <v>7</v>
      </c>
      <c r="C22" s="67">
        <v>1</v>
      </c>
      <c r="D22" s="68">
        <v>3</v>
      </c>
      <c r="E22" s="30"/>
    </row>
    <row r="23" spans="2:5" x14ac:dyDescent="0.2">
      <c r="E23" s="30"/>
    </row>
  </sheetData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topLeftCell="A13" zoomScale="75" zoomScaleNormal="50" zoomScaleSheetLayoutView="75" zoomScalePageLayoutView="75" workbookViewId="0">
      <selection activeCell="C30" sqref="C30"/>
    </sheetView>
  </sheetViews>
  <sheetFormatPr baseColWidth="10" defaultColWidth="11.42578125" defaultRowHeight="15" x14ac:dyDescent="0.2"/>
  <cols>
    <col min="1" max="1" width="8" style="3" customWidth="1"/>
    <col min="2" max="2" width="39" style="3" customWidth="1"/>
    <col min="3" max="3" width="11.85546875" style="3" customWidth="1"/>
    <col min="4" max="4" width="11.28515625" style="3" customWidth="1"/>
    <col min="5" max="16384" width="11.42578125" style="3"/>
  </cols>
  <sheetData>
    <row r="2" spans="1:17" x14ac:dyDescent="0.2">
      <c r="B2" s="359"/>
      <c r="C2" s="359"/>
      <c r="D2" s="359"/>
      <c r="E2" s="359"/>
      <c r="F2" s="359"/>
      <c r="G2" s="359"/>
      <c r="H2" s="359"/>
      <c r="I2" s="359"/>
    </row>
    <row r="3" spans="1:17" ht="15" customHeight="1" x14ac:dyDescent="0.2">
      <c r="B3" s="359"/>
      <c r="C3" s="359"/>
      <c r="D3" s="359"/>
      <c r="E3" s="359"/>
      <c r="F3" s="359"/>
      <c r="G3" s="359"/>
      <c r="H3" s="359"/>
      <c r="I3" s="359"/>
      <c r="J3" s="48"/>
      <c r="K3" s="48"/>
    </row>
    <row r="4" spans="1:17" ht="15" customHeight="1" x14ac:dyDescent="0.2">
      <c r="A4" s="48"/>
      <c r="B4" s="359"/>
      <c r="C4" s="359"/>
      <c r="D4" s="359"/>
      <c r="E4" s="359"/>
      <c r="F4" s="359"/>
      <c r="G4" s="359"/>
      <c r="H4" s="359"/>
      <c r="I4" s="359"/>
      <c r="J4" s="48"/>
      <c r="K4" s="48"/>
    </row>
    <row r="5" spans="1:17" ht="1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7" ht="13.5" customHeight="1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29"/>
      <c r="M6" s="29"/>
      <c r="N6" s="29"/>
      <c r="O6" s="29"/>
      <c r="P6" s="29"/>
      <c r="Q6" s="29"/>
    </row>
    <row r="8" spans="1:17" ht="11.1" customHeight="1" x14ac:dyDescent="0.2">
      <c r="B8" s="4"/>
      <c r="C8" s="4"/>
      <c r="D8" s="4"/>
    </row>
    <row r="9" spans="1:17" ht="36" customHeight="1" x14ac:dyDescent="0.2"/>
    <row r="10" spans="1:17" ht="30.95" customHeight="1" x14ac:dyDescent="0.2"/>
    <row r="11" spans="1:17" ht="30.95" customHeight="1" x14ac:dyDescent="0.2"/>
    <row r="12" spans="1:17" ht="30.95" customHeight="1" x14ac:dyDescent="0.2"/>
    <row r="13" spans="1:17" ht="37.5" customHeight="1" x14ac:dyDescent="0.2">
      <c r="B13" s="69" t="s">
        <v>13</v>
      </c>
      <c r="C13" s="70" t="s">
        <v>151</v>
      </c>
      <c r="D13" s="71" t="s">
        <v>146</v>
      </c>
    </row>
    <row r="14" spans="1:17" ht="39.75" customHeight="1" x14ac:dyDescent="0.2">
      <c r="B14" s="72" t="s">
        <v>11</v>
      </c>
      <c r="C14" s="73">
        <v>2</v>
      </c>
      <c r="D14" s="74">
        <v>1</v>
      </c>
    </row>
    <row r="15" spans="1:17" ht="30.95" customHeight="1" x14ac:dyDescent="0.2">
      <c r="B15" s="72" t="s">
        <v>114</v>
      </c>
      <c r="C15" s="75">
        <v>3</v>
      </c>
      <c r="D15" s="74">
        <v>1</v>
      </c>
    </row>
    <row r="16" spans="1:17" ht="22.5" customHeight="1" x14ac:dyDescent="0.2">
      <c r="B16" s="72" t="s">
        <v>12</v>
      </c>
      <c r="C16" s="75">
        <v>29</v>
      </c>
      <c r="D16" s="74">
        <v>24</v>
      </c>
    </row>
    <row r="17" spans="2:4" ht="30.95" customHeight="1" x14ac:dyDescent="0.2">
      <c r="B17" s="72" t="s">
        <v>10</v>
      </c>
      <c r="C17" s="75">
        <v>49</v>
      </c>
      <c r="D17" s="74">
        <v>36</v>
      </c>
    </row>
    <row r="18" spans="2:4" ht="33" customHeight="1" x14ac:dyDescent="0.2">
      <c r="B18" s="72" t="s">
        <v>9</v>
      </c>
      <c r="C18" s="75">
        <v>46</v>
      </c>
      <c r="D18" s="74">
        <v>67</v>
      </c>
    </row>
    <row r="19" spans="2:4" ht="27.75" customHeight="1" thickBot="1" x14ac:dyDescent="0.25">
      <c r="B19" s="76" t="s">
        <v>111</v>
      </c>
      <c r="C19" s="77">
        <v>189</v>
      </c>
      <c r="D19" s="78">
        <v>202</v>
      </c>
    </row>
    <row r="20" spans="2:4" ht="21.75" thickBot="1" x14ac:dyDescent="0.4">
      <c r="B20" s="79"/>
      <c r="C20" s="80"/>
      <c r="D20" s="81"/>
    </row>
    <row r="21" spans="2:4" ht="21" x14ac:dyDescent="0.2">
      <c r="B21" s="82" t="s">
        <v>5</v>
      </c>
      <c r="C21" s="83">
        <f>SUM(C14:C20)</f>
        <v>318</v>
      </c>
      <c r="D21" s="84">
        <f>SUM(D14:D20)</f>
        <v>331</v>
      </c>
    </row>
    <row r="22" spans="2:4" ht="15" customHeight="1" x14ac:dyDescent="0.2"/>
    <row r="23" spans="2:4" ht="15" customHeight="1" x14ac:dyDescent="0.2">
      <c r="B23" s="58"/>
      <c r="C23" s="58"/>
      <c r="D23" s="58"/>
    </row>
    <row r="24" spans="2:4" ht="18.75" x14ac:dyDescent="0.3">
      <c r="B24" s="47"/>
      <c r="C24" s="360"/>
      <c r="D24" s="360"/>
    </row>
    <row r="25" spans="2:4" ht="18.75" x14ac:dyDescent="0.3">
      <c r="B25" s="47"/>
      <c r="C25" s="360"/>
      <c r="D25" s="360"/>
    </row>
    <row r="26" spans="2:4" ht="18.75" x14ac:dyDescent="0.3">
      <c r="B26" s="47"/>
      <c r="C26" s="360"/>
      <c r="D26" s="360"/>
    </row>
    <row r="27" spans="2:4" ht="18.75" x14ac:dyDescent="0.3">
      <c r="B27" s="47"/>
      <c r="C27" s="360"/>
      <c r="D27" s="360"/>
    </row>
    <row r="28" spans="2:4" ht="18.75" x14ac:dyDescent="0.3">
      <c r="B28" s="47"/>
      <c r="C28" s="360"/>
      <c r="D28" s="360"/>
    </row>
    <row r="29" spans="2:4" ht="18.75" x14ac:dyDescent="0.3">
      <c r="B29" s="47"/>
      <c r="C29" s="360"/>
      <c r="D29" s="360"/>
    </row>
    <row r="30" spans="2:4" ht="18.75" x14ac:dyDescent="0.3">
      <c r="B30" s="47"/>
      <c r="C30" s="360"/>
      <c r="D30" s="360"/>
    </row>
    <row r="31" spans="2:4" ht="18.75" x14ac:dyDescent="0.3">
      <c r="B31" s="47"/>
      <c r="C31" s="360"/>
      <c r="D31" s="360"/>
    </row>
    <row r="32" spans="2:4" ht="18.75" x14ac:dyDescent="0.3">
      <c r="B32" s="47"/>
      <c r="C32" s="360"/>
      <c r="D32" s="360"/>
    </row>
    <row r="33" spans="2:4" ht="18.75" x14ac:dyDescent="0.3">
      <c r="B33" s="47"/>
      <c r="C33" s="360"/>
      <c r="D33" s="360"/>
    </row>
    <row r="34" spans="2:4" ht="18.75" x14ac:dyDescent="0.3">
      <c r="B34" s="47"/>
      <c r="C34" s="360"/>
      <c r="D34" s="360"/>
    </row>
    <row r="35" spans="2:4" ht="15.75" x14ac:dyDescent="0.25">
      <c r="C35" s="361"/>
      <c r="D35" s="361"/>
    </row>
  </sheetData>
  <mergeCells count="13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10" zoomScale="75" zoomScaleNormal="50" zoomScaleSheetLayoutView="75" zoomScalePageLayoutView="75" workbookViewId="0">
      <selection activeCell="C30" sqref="C30"/>
    </sheetView>
  </sheetViews>
  <sheetFormatPr baseColWidth="10" defaultColWidth="11.42578125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x14ac:dyDescent="0.2">
      <c r="F1" s="37"/>
    </row>
    <row r="3" spans="2:12" ht="15" customHeight="1" x14ac:dyDescent="0.2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2" ht="24.75" customHeight="1" x14ac:dyDescent="0.2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2" ht="15" customHeight="1" x14ac:dyDescent="0.2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10" spans="2:12" x14ac:dyDescent="0.2">
      <c r="B10" s="6" t="s">
        <v>8</v>
      </c>
      <c r="C10" s="4"/>
      <c r="D10" s="4"/>
    </row>
    <row r="11" spans="2:12" ht="36" customHeight="1" x14ac:dyDescent="0.2"/>
    <row r="12" spans="2:12" ht="30.95" customHeight="1" x14ac:dyDescent="0.2"/>
    <row r="13" spans="2:12" ht="30.95" customHeight="1" x14ac:dyDescent="0.2">
      <c r="B13" s="85" t="s">
        <v>0</v>
      </c>
      <c r="C13" s="70" t="s">
        <v>151</v>
      </c>
      <c r="D13" s="86" t="s">
        <v>146</v>
      </c>
    </row>
    <row r="14" spans="2:12" ht="30.95" customHeight="1" x14ac:dyDescent="0.2">
      <c r="B14" s="72" t="s">
        <v>14</v>
      </c>
      <c r="C14" s="87">
        <v>10</v>
      </c>
      <c r="D14" s="88">
        <v>12</v>
      </c>
    </row>
    <row r="15" spans="2:12" ht="22.5" customHeight="1" x14ac:dyDescent="0.2">
      <c r="B15" s="72" t="s">
        <v>15</v>
      </c>
      <c r="C15" s="87">
        <v>20</v>
      </c>
      <c r="D15" s="88">
        <v>19</v>
      </c>
    </row>
    <row r="16" spans="2:12" ht="30.95" customHeight="1" x14ac:dyDescent="0.2">
      <c r="B16" s="72" t="s">
        <v>16</v>
      </c>
      <c r="C16" s="87">
        <v>0</v>
      </c>
      <c r="D16" s="88">
        <v>1</v>
      </c>
    </row>
    <row r="17" spans="2:4" ht="18.75" x14ac:dyDescent="0.2">
      <c r="B17" s="89"/>
      <c r="C17" s="90"/>
      <c r="D17" s="91"/>
    </row>
    <row r="18" spans="2:4" ht="21" x14ac:dyDescent="0.2">
      <c r="B18" s="92" t="s">
        <v>5</v>
      </c>
      <c r="C18" s="98">
        <f>C14+C15</f>
        <v>30</v>
      </c>
      <c r="D18" s="78">
        <f>D14+D15</f>
        <v>31</v>
      </c>
    </row>
    <row r="20" spans="2:4" ht="15.75" x14ac:dyDescent="0.25">
      <c r="B20" s="27"/>
    </row>
    <row r="41" spans="2:2" x14ac:dyDescent="0.2">
      <c r="B41" s="5"/>
    </row>
  </sheetData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2"/>
  <sheetViews>
    <sheetView showGridLines="0" view="pageLayout" topLeftCell="A16" zoomScale="75" zoomScaleNormal="50" zoomScaleSheetLayoutView="75" zoomScalePageLayoutView="75" workbookViewId="0">
      <selection activeCell="C30" sqref="C30"/>
    </sheetView>
  </sheetViews>
  <sheetFormatPr baseColWidth="10" defaultColWidth="11.42578125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1:11" ht="15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1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ht="26.25" customHeigh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11" spans="1:11" x14ac:dyDescent="0.2">
      <c r="B11" s="6" t="s">
        <v>8</v>
      </c>
      <c r="C11" s="4"/>
      <c r="D11" s="4"/>
    </row>
    <row r="12" spans="1:11" ht="36" customHeight="1" x14ac:dyDescent="0.2"/>
    <row r="13" spans="1:11" ht="30.95" customHeight="1" x14ac:dyDescent="0.2"/>
    <row r="14" spans="1:11" ht="30.95" customHeight="1" x14ac:dyDescent="0.2">
      <c r="B14" s="85" t="s">
        <v>0</v>
      </c>
      <c r="C14" s="70" t="s">
        <v>143</v>
      </c>
      <c r="D14" s="71" t="s">
        <v>146</v>
      </c>
    </row>
    <row r="15" spans="1:11" ht="30.95" customHeight="1" x14ac:dyDescent="0.2">
      <c r="B15" s="72" t="s">
        <v>14</v>
      </c>
      <c r="C15" s="95">
        <v>2</v>
      </c>
      <c r="D15" s="74">
        <v>1</v>
      </c>
    </row>
    <row r="16" spans="1:11" ht="23.25" customHeight="1" x14ac:dyDescent="0.2">
      <c r="B16" s="72" t="s">
        <v>15</v>
      </c>
      <c r="C16" s="95">
        <v>1</v>
      </c>
      <c r="D16" s="74">
        <v>2</v>
      </c>
    </row>
    <row r="17" spans="2:4" ht="30.95" customHeight="1" x14ac:dyDescent="0.2">
      <c r="B17" s="72" t="s">
        <v>16</v>
      </c>
      <c r="C17" s="95">
        <v>0</v>
      </c>
      <c r="D17" s="74">
        <v>0</v>
      </c>
    </row>
    <row r="18" spans="2:4" ht="21" x14ac:dyDescent="0.2">
      <c r="B18" s="89"/>
      <c r="C18" s="96"/>
      <c r="D18" s="97"/>
    </row>
    <row r="19" spans="2:4" ht="21" x14ac:dyDescent="0.2">
      <c r="B19" s="264" t="s">
        <v>5</v>
      </c>
      <c r="C19" s="98">
        <f>C15+C16</f>
        <v>3</v>
      </c>
      <c r="D19" s="78">
        <f>D15+D16</f>
        <v>3</v>
      </c>
    </row>
    <row r="20" spans="2:4" x14ac:dyDescent="0.2">
      <c r="B20" s="94"/>
      <c r="C20" s="94"/>
      <c r="D20" s="94"/>
    </row>
    <row r="42" spans="2:2" x14ac:dyDescent="0.2">
      <c r="B42" s="5"/>
    </row>
  </sheetData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view="pageLayout" topLeftCell="A31" zoomScaleNormal="50" zoomScaleSheetLayoutView="75" workbookViewId="0">
      <selection activeCell="C30" sqref="C30"/>
    </sheetView>
  </sheetViews>
  <sheetFormatPr baseColWidth="10" defaultRowHeight="12.75" x14ac:dyDescent="0.2"/>
  <cols>
    <col min="1" max="1" width="10.85546875" style="15" customWidth="1"/>
    <col min="2" max="2" width="21.85546875" style="15" customWidth="1"/>
    <col min="3" max="7" width="17.42578125" style="15" customWidth="1"/>
    <col min="8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1" spans="1:10" ht="18.75" customHeight="1" x14ac:dyDescent="0.2"/>
    <row r="2" spans="1:10" ht="12.75" customHeight="1" x14ac:dyDescent="0.2">
      <c r="B2" s="99"/>
      <c r="C2" s="99"/>
      <c r="D2" s="99"/>
      <c r="E2" s="99"/>
      <c r="F2" s="99"/>
      <c r="G2" s="99"/>
      <c r="H2" s="50"/>
      <c r="I2" s="49"/>
      <c r="J2" s="49"/>
    </row>
    <row r="3" spans="1:10" ht="18" customHeight="1" x14ac:dyDescent="0.2">
      <c r="B3" s="99"/>
      <c r="C3" s="99"/>
      <c r="D3" s="99"/>
      <c r="E3" s="99"/>
      <c r="F3" s="99"/>
      <c r="G3" s="99"/>
      <c r="H3" s="50"/>
      <c r="I3" s="49"/>
      <c r="J3" s="49"/>
    </row>
    <row r="4" spans="1:10" ht="15.75" customHeight="1" x14ac:dyDescent="0.2">
      <c r="A4" s="50"/>
      <c r="B4" s="99"/>
      <c r="C4" s="99"/>
      <c r="D4" s="99"/>
      <c r="E4" s="99"/>
      <c r="F4" s="99"/>
      <c r="G4" s="99"/>
      <c r="H4" s="50"/>
      <c r="I4" s="49"/>
      <c r="J4" s="49"/>
    </row>
    <row r="5" spans="1:10" ht="22.5" customHeight="1" x14ac:dyDescent="0.2">
      <c r="A5" s="50"/>
      <c r="B5" s="50"/>
      <c r="C5" s="50"/>
      <c r="D5" s="50"/>
      <c r="E5" s="50"/>
      <c r="F5" s="50"/>
      <c r="G5" s="50"/>
      <c r="H5" s="50"/>
      <c r="I5" s="49"/>
      <c r="J5" s="49"/>
    </row>
    <row r="6" spans="1:10" ht="12.7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</row>
    <row r="9" spans="1:10" ht="33" customHeight="1" x14ac:dyDescent="0.2"/>
    <row r="10" spans="1:10" ht="23.25" customHeight="1" x14ac:dyDescent="0.2"/>
    <row r="11" spans="1:10" ht="22.5" customHeight="1" x14ac:dyDescent="0.2">
      <c r="H11" s="16"/>
    </row>
    <row r="12" spans="1:10" ht="30" customHeight="1" thickBot="1" x14ac:dyDescent="0.25">
      <c r="B12" s="195" t="s">
        <v>59</v>
      </c>
      <c r="C12" s="100" t="s">
        <v>1</v>
      </c>
      <c r="D12" s="100" t="s">
        <v>2</v>
      </c>
      <c r="E12" s="100" t="s">
        <v>3</v>
      </c>
      <c r="F12" s="100" t="s">
        <v>33</v>
      </c>
      <c r="G12" s="196" t="s">
        <v>5</v>
      </c>
    </row>
    <row r="13" spans="1:10" ht="19.7" customHeight="1" x14ac:dyDescent="0.2">
      <c r="B13" s="197" t="s">
        <v>60</v>
      </c>
      <c r="C13" s="101">
        <v>28</v>
      </c>
      <c r="D13" s="101">
        <v>0</v>
      </c>
      <c r="E13" s="101">
        <v>0</v>
      </c>
      <c r="F13" s="101">
        <v>0</v>
      </c>
      <c r="G13" s="198">
        <f t="shared" ref="G13:G28" si="0">SUM(C13:F13)</f>
        <v>28</v>
      </c>
    </row>
    <row r="14" spans="1:10" ht="19.7" customHeight="1" x14ac:dyDescent="0.2">
      <c r="B14" s="199" t="s">
        <v>61</v>
      </c>
      <c r="C14" s="102">
        <v>73</v>
      </c>
      <c r="D14" s="102">
        <v>0</v>
      </c>
      <c r="E14" s="102">
        <v>0</v>
      </c>
      <c r="F14" s="102">
        <v>0</v>
      </c>
      <c r="G14" s="200">
        <f t="shared" si="0"/>
        <v>73</v>
      </c>
    </row>
    <row r="15" spans="1:10" ht="19.7" customHeight="1" x14ac:dyDescent="0.2">
      <c r="B15" s="199" t="s">
        <v>62</v>
      </c>
      <c r="C15" s="102">
        <v>66</v>
      </c>
      <c r="D15" s="102">
        <v>0</v>
      </c>
      <c r="E15" s="102">
        <v>1</v>
      </c>
      <c r="F15" s="102">
        <v>0</v>
      </c>
      <c r="G15" s="200">
        <f t="shared" si="0"/>
        <v>67</v>
      </c>
    </row>
    <row r="16" spans="1:10" ht="19.7" customHeight="1" x14ac:dyDescent="0.2">
      <c r="B16" s="199" t="s">
        <v>63</v>
      </c>
      <c r="C16" s="102">
        <v>77</v>
      </c>
      <c r="D16" s="102">
        <v>1</v>
      </c>
      <c r="E16" s="102">
        <v>4</v>
      </c>
      <c r="F16" s="102">
        <v>0</v>
      </c>
      <c r="G16" s="200">
        <f t="shared" si="0"/>
        <v>82</v>
      </c>
    </row>
    <row r="17" spans="2:7" ht="19.7" customHeight="1" x14ac:dyDescent="0.2">
      <c r="B17" s="199" t="s">
        <v>64</v>
      </c>
      <c r="C17" s="102">
        <v>60</v>
      </c>
      <c r="D17" s="102">
        <v>1</v>
      </c>
      <c r="E17" s="102">
        <v>3</v>
      </c>
      <c r="F17" s="102">
        <v>0</v>
      </c>
      <c r="G17" s="200">
        <f t="shared" si="0"/>
        <v>64</v>
      </c>
    </row>
    <row r="18" spans="2:7" ht="19.7" customHeight="1" x14ac:dyDescent="0.2">
      <c r="B18" s="199" t="s">
        <v>65</v>
      </c>
      <c r="C18" s="102">
        <v>60</v>
      </c>
      <c r="D18" s="102">
        <v>0</v>
      </c>
      <c r="E18" s="102">
        <v>0</v>
      </c>
      <c r="F18" s="102">
        <v>0</v>
      </c>
      <c r="G18" s="200">
        <f t="shared" si="0"/>
        <v>60</v>
      </c>
    </row>
    <row r="19" spans="2:7" ht="19.7" customHeight="1" x14ac:dyDescent="0.2">
      <c r="B19" s="199" t="s">
        <v>66</v>
      </c>
      <c r="C19" s="102">
        <v>55</v>
      </c>
      <c r="D19" s="102">
        <v>1</v>
      </c>
      <c r="E19" s="102">
        <v>1</v>
      </c>
      <c r="F19" s="102">
        <v>0</v>
      </c>
      <c r="G19" s="200">
        <f t="shared" si="0"/>
        <v>57</v>
      </c>
    </row>
    <row r="20" spans="2:7" ht="19.7" customHeight="1" x14ac:dyDescent="0.2">
      <c r="B20" s="199" t="s">
        <v>67</v>
      </c>
      <c r="C20" s="102">
        <v>44</v>
      </c>
      <c r="D20" s="102">
        <v>2</v>
      </c>
      <c r="E20" s="102">
        <v>0</v>
      </c>
      <c r="F20" s="102">
        <v>0</v>
      </c>
      <c r="G20" s="200">
        <f t="shared" si="0"/>
        <v>46</v>
      </c>
    </row>
    <row r="21" spans="2:7" ht="19.7" customHeight="1" x14ac:dyDescent="0.2">
      <c r="B21" s="199" t="s">
        <v>68</v>
      </c>
      <c r="C21" s="102">
        <v>29</v>
      </c>
      <c r="D21" s="102">
        <v>0</v>
      </c>
      <c r="E21" s="102">
        <v>0</v>
      </c>
      <c r="F21" s="102">
        <v>0</v>
      </c>
      <c r="G21" s="201">
        <f t="shared" si="0"/>
        <v>29</v>
      </c>
    </row>
    <row r="22" spans="2:7" ht="19.7" customHeight="1" x14ac:dyDescent="0.2">
      <c r="B22" s="199" t="s">
        <v>69</v>
      </c>
      <c r="C22" s="102">
        <v>23</v>
      </c>
      <c r="D22" s="102">
        <v>0</v>
      </c>
      <c r="E22" s="102">
        <v>3</v>
      </c>
      <c r="F22" s="102">
        <v>0</v>
      </c>
      <c r="G22" s="201">
        <f t="shared" si="0"/>
        <v>26</v>
      </c>
    </row>
    <row r="23" spans="2:7" ht="19.7" customHeight="1" x14ac:dyDescent="0.2">
      <c r="B23" s="199" t="s">
        <v>70</v>
      </c>
      <c r="C23" s="102">
        <v>19</v>
      </c>
      <c r="D23" s="102">
        <v>0</v>
      </c>
      <c r="E23" s="102">
        <v>1</v>
      </c>
      <c r="F23" s="102">
        <v>0</v>
      </c>
      <c r="G23" s="201">
        <f t="shared" si="0"/>
        <v>20</v>
      </c>
    </row>
    <row r="24" spans="2:7" ht="19.7" customHeight="1" x14ac:dyDescent="0.2">
      <c r="B24" s="199" t="s">
        <v>71</v>
      </c>
      <c r="C24" s="102">
        <v>9</v>
      </c>
      <c r="D24" s="102">
        <v>0</v>
      </c>
      <c r="E24" s="102">
        <v>0</v>
      </c>
      <c r="F24" s="102">
        <v>0</v>
      </c>
      <c r="G24" s="201">
        <f t="shared" si="0"/>
        <v>9</v>
      </c>
    </row>
    <row r="25" spans="2:7" ht="19.7" customHeight="1" x14ac:dyDescent="0.2">
      <c r="B25" s="199" t="s">
        <v>72</v>
      </c>
      <c r="C25" s="102">
        <v>4</v>
      </c>
      <c r="D25" s="102">
        <v>0</v>
      </c>
      <c r="E25" s="102">
        <v>0</v>
      </c>
      <c r="F25" s="102">
        <v>0</v>
      </c>
      <c r="G25" s="201">
        <f t="shared" si="0"/>
        <v>4</v>
      </c>
    </row>
    <row r="26" spans="2:7" ht="19.7" customHeight="1" x14ac:dyDescent="0.2">
      <c r="B26" s="199" t="s">
        <v>73</v>
      </c>
      <c r="C26" s="102">
        <v>0</v>
      </c>
      <c r="D26" s="102">
        <v>0</v>
      </c>
      <c r="E26" s="102">
        <v>0</v>
      </c>
      <c r="F26" s="102">
        <v>0</v>
      </c>
      <c r="G26" s="201">
        <f t="shared" si="0"/>
        <v>0</v>
      </c>
    </row>
    <row r="27" spans="2:7" ht="19.7" customHeight="1" x14ac:dyDescent="0.2">
      <c r="B27" s="199" t="s">
        <v>74</v>
      </c>
      <c r="C27" s="102">
        <v>0</v>
      </c>
      <c r="D27" s="102">
        <v>0</v>
      </c>
      <c r="E27" s="102">
        <v>0</v>
      </c>
      <c r="F27" s="102">
        <v>0</v>
      </c>
      <c r="G27" s="201">
        <f t="shared" si="0"/>
        <v>0</v>
      </c>
    </row>
    <row r="28" spans="2:7" ht="19.7" customHeight="1" x14ac:dyDescent="0.2">
      <c r="B28" s="199" t="s">
        <v>75</v>
      </c>
      <c r="C28" s="102">
        <v>0</v>
      </c>
      <c r="D28" s="102">
        <v>0</v>
      </c>
      <c r="E28" s="102">
        <v>0</v>
      </c>
      <c r="F28" s="102">
        <v>0</v>
      </c>
      <c r="G28" s="201">
        <f t="shared" si="0"/>
        <v>0</v>
      </c>
    </row>
    <row r="29" spans="2:7" ht="12" customHeight="1" thickBot="1" x14ac:dyDescent="0.25">
      <c r="B29" s="103"/>
      <c r="C29" s="104"/>
      <c r="D29" s="104"/>
      <c r="E29" s="104"/>
      <c r="F29" s="104"/>
      <c r="G29" s="104"/>
    </row>
    <row r="30" spans="2:7" ht="30" customHeight="1" thickBot="1" x14ac:dyDescent="0.25">
      <c r="B30" s="202" t="s">
        <v>118</v>
      </c>
      <c r="C30" s="265">
        <f>SUM(C13:C29)</f>
        <v>547</v>
      </c>
      <c r="D30" s="265">
        <f>SUM(D13:D29)</f>
        <v>5</v>
      </c>
      <c r="E30" s="265">
        <f>SUM(E13:E29)</f>
        <v>13</v>
      </c>
      <c r="F30" s="265">
        <f>SUM(F13:F29)</f>
        <v>0</v>
      </c>
      <c r="G30" s="266">
        <f>SUM(C30:F30)</f>
        <v>565</v>
      </c>
    </row>
    <row r="31" spans="2:7" ht="10.5" customHeight="1" x14ac:dyDescent="0.2">
      <c r="B31" s="105"/>
      <c r="C31" s="106"/>
      <c r="D31" s="106"/>
      <c r="E31" s="106"/>
      <c r="F31" s="106"/>
      <c r="G31" s="106"/>
    </row>
    <row r="32" spans="2:7" ht="21.2" customHeight="1" x14ac:dyDescent="0.2">
      <c r="B32" s="199" t="s">
        <v>76</v>
      </c>
      <c r="C32" s="102">
        <v>1</v>
      </c>
      <c r="D32" s="102">
        <v>0</v>
      </c>
      <c r="E32" s="102">
        <v>0</v>
      </c>
      <c r="F32" s="102">
        <v>0</v>
      </c>
      <c r="G32" s="201">
        <f>Tabla12[[#This Row],[CAIDA DE PERSONA]]+Tabla12[[#This Row],[VOLCADURAS]]+Tabla12[[#This Row],[ATROPELLOS]]+Tabla12[[#This Row],[CHOQUES]]</f>
        <v>1</v>
      </c>
    </row>
    <row r="33" spans="2:10" ht="21.2" customHeight="1" x14ac:dyDescent="0.2">
      <c r="B33" s="199" t="s">
        <v>77</v>
      </c>
      <c r="C33" s="102">
        <v>0</v>
      </c>
      <c r="D33" s="102">
        <v>0</v>
      </c>
      <c r="E33" s="107">
        <v>0</v>
      </c>
      <c r="F33" s="102">
        <v>0</v>
      </c>
      <c r="G33" s="201">
        <f>Tabla12[[#This Row],[CAIDA DE PERSONA]]+Tabla12[[#This Row],[VOLCADURAS]]+Tabla12[[#This Row],[ATROPELLOS]]+Tabla12[[#This Row],[CHOQUES]]</f>
        <v>0</v>
      </c>
      <c r="J33" s="19"/>
    </row>
    <row r="34" spans="2:10" ht="21.2" customHeight="1" x14ac:dyDescent="0.2">
      <c r="B34" s="199" t="s">
        <v>78</v>
      </c>
      <c r="C34" s="102">
        <v>3</v>
      </c>
      <c r="D34" s="102">
        <v>0</v>
      </c>
      <c r="E34" s="107">
        <v>0</v>
      </c>
      <c r="F34" s="102">
        <v>0</v>
      </c>
      <c r="G34" s="201">
        <f>Tabla12[[#This Row],[CAIDA DE PERSONA]]+Tabla12[[#This Row],[VOLCADURAS]]+Tabla12[[#This Row],[ATROPELLOS]]+Tabla12[[#This Row],[CHOQUES]]</f>
        <v>3</v>
      </c>
      <c r="J34" s="19"/>
    </row>
    <row r="35" spans="2:10" ht="21.2" customHeight="1" x14ac:dyDescent="0.2">
      <c r="B35" s="199" t="s">
        <v>79</v>
      </c>
      <c r="C35" s="102">
        <v>5</v>
      </c>
      <c r="D35" s="102">
        <v>0</v>
      </c>
      <c r="E35" s="102">
        <v>0</v>
      </c>
      <c r="F35" s="102">
        <v>0</v>
      </c>
      <c r="G35" s="201">
        <f>Tabla12[[#This Row],[CAIDA DE PERSONA]]+Tabla12[[#This Row],[VOLCADURAS]]+Tabla12[[#This Row],[ATROPELLOS]]+Tabla12[[#This Row],[CHOQUES]]</f>
        <v>5</v>
      </c>
      <c r="J35" s="19"/>
    </row>
    <row r="36" spans="2:10" ht="17.25" customHeight="1" thickBot="1" x14ac:dyDescent="0.25">
      <c r="B36" s="103"/>
      <c r="C36" s="104"/>
      <c r="D36" s="104"/>
      <c r="E36" s="104"/>
      <c r="F36" s="104"/>
      <c r="G36" s="104"/>
      <c r="J36" s="24"/>
    </row>
    <row r="37" spans="2:10" ht="29.25" customHeight="1" thickBot="1" x14ac:dyDescent="0.25">
      <c r="B37" s="202" t="s">
        <v>80</v>
      </c>
      <c r="C37" s="265">
        <f>SUM(C32:C36)</f>
        <v>9</v>
      </c>
      <c r="D37" s="265">
        <f>SUM(D32:D36)</f>
        <v>0</v>
      </c>
      <c r="E37" s="265">
        <f>SUM(E32:E36)</f>
        <v>0</v>
      </c>
      <c r="F37" s="265">
        <f>SUM(F32:F36)</f>
        <v>0</v>
      </c>
      <c r="G37" s="266">
        <f>SUM(C37:F37)</f>
        <v>9</v>
      </c>
    </row>
    <row r="38" spans="2:10" ht="18.75" customHeight="1" thickBot="1" x14ac:dyDescent="0.25">
      <c r="B38" s="203"/>
      <c r="C38" s="204"/>
      <c r="D38" s="204"/>
      <c r="E38" s="204"/>
      <c r="F38" s="204"/>
      <c r="G38" s="204"/>
    </row>
    <row r="39" spans="2:10" ht="25.5" customHeight="1" x14ac:dyDescent="0.2">
      <c r="B39" s="205" t="s">
        <v>5</v>
      </c>
      <c r="C39" s="267">
        <f>C37+C30</f>
        <v>556</v>
      </c>
      <c r="D39" s="267">
        <f t="shared" ref="D39:G39" si="1">D37+D30</f>
        <v>5</v>
      </c>
      <c r="E39" s="267">
        <f t="shared" si="1"/>
        <v>13</v>
      </c>
      <c r="F39" s="267">
        <f t="shared" si="1"/>
        <v>0</v>
      </c>
      <c r="G39" s="268">
        <f t="shared" si="1"/>
        <v>574</v>
      </c>
    </row>
    <row r="40" spans="2:10" ht="18.75" customHeight="1" x14ac:dyDescent="0.2">
      <c r="C40" s="20"/>
      <c r="D40" s="19"/>
      <c r="E40" s="19"/>
      <c r="F40" s="19"/>
      <c r="G40" s="19"/>
      <c r="H40" s="19"/>
    </row>
    <row r="41" spans="2:10" ht="30.95" customHeight="1" x14ac:dyDescent="0.2"/>
    <row r="42" spans="2:10" ht="30.95" customHeight="1" x14ac:dyDescent="0.2"/>
    <row r="43" spans="2:10" ht="30.95" customHeight="1" x14ac:dyDescent="0.2"/>
    <row r="44" spans="2:10" ht="30.95" customHeight="1" x14ac:dyDescent="0.2">
      <c r="C44" s="22"/>
      <c r="D44" s="362" t="s">
        <v>121</v>
      </c>
      <c r="E44" s="362"/>
      <c r="F44" s="362"/>
      <c r="G44" s="362"/>
      <c r="H44" s="22"/>
    </row>
    <row r="45" spans="2:10" ht="30.95" customHeight="1" x14ac:dyDescent="0.2">
      <c r="C45" s="16"/>
      <c r="D45" s="362"/>
      <c r="E45" s="362"/>
      <c r="F45" s="362"/>
      <c r="G45" s="362"/>
      <c r="H45" s="16"/>
    </row>
    <row r="46" spans="2:10" ht="30.95" customHeight="1" x14ac:dyDescent="0.2">
      <c r="C46" s="7"/>
      <c r="D46" s="7"/>
      <c r="E46" s="7"/>
      <c r="F46" s="7"/>
      <c r="G46" s="7"/>
      <c r="H46" s="7"/>
    </row>
    <row r="47" spans="2:10" ht="30.95" customHeight="1" x14ac:dyDescent="0.2">
      <c r="C47" s="20"/>
      <c r="D47" s="19"/>
      <c r="E47" s="19"/>
      <c r="F47" s="19"/>
      <c r="G47" s="19"/>
      <c r="H47" s="19"/>
    </row>
    <row r="48" spans="2:10" ht="30.95" customHeight="1" x14ac:dyDescent="0.2">
      <c r="C48" s="20"/>
      <c r="D48" s="19"/>
      <c r="E48" s="19"/>
      <c r="F48" s="19"/>
      <c r="G48" s="19"/>
      <c r="H48" s="19"/>
    </row>
    <row r="49" spans="3:8" ht="30.95" customHeight="1" x14ac:dyDescent="0.2">
      <c r="C49" s="20"/>
      <c r="D49" s="19"/>
      <c r="E49" s="19"/>
      <c r="F49" s="19"/>
      <c r="G49" s="19"/>
      <c r="H49" s="19"/>
    </row>
    <row r="50" spans="3:8" ht="30.95" customHeight="1" x14ac:dyDescent="0.2">
      <c r="C50" s="20"/>
      <c r="D50" s="19"/>
      <c r="E50" s="19"/>
      <c r="F50" s="19"/>
      <c r="G50" s="19"/>
      <c r="H50" s="19"/>
    </row>
    <row r="51" spans="3:8" ht="30.95" customHeight="1" x14ac:dyDescent="0.2">
      <c r="C51" s="20"/>
      <c r="D51" s="19"/>
      <c r="E51" s="19"/>
      <c r="F51" s="19"/>
      <c r="G51" s="19"/>
      <c r="H51" s="19"/>
    </row>
    <row r="52" spans="3:8" ht="30.95" customHeight="1" x14ac:dyDescent="0.2">
      <c r="C52" s="23"/>
      <c r="D52" s="18"/>
      <c r="E52" s="18"/>
      <c r="F52" s="18"/>
      <c r="G52" s="18"/>
      <c r="H52" s="18"/>
    </row>
    <row r="53" spans="3:8" ht="30.95" customHeight="1" x14ac:dyDescent="0.2">
      <c r="C53" s="20"/>
      <c r="D53" s="19"/>
      <c r="E53" s="19"/>
      <c r="F53" s="19"/>
      <c r="G53" s="19"/>
      <c r="H53" s="19"/>
    </row>
    <row r="54" spans="3:8" ht="30.95" customHeight="1" x14ac:dyDescent="0.2">
      <c r="C54" s="20"/>
      <c r="D54" s="19"/>
      <c r="E54" s="19"/>
      <c r="F54" s="19"/>
      <c r="G54" s="19"/>
      <c r="H54" s="19"/>
    </row>
    <row r="55" spans="3:8" ht="30.95" customHeight="1" x14ac:dyDescent="0.2">
      <c r="C55" s="21"/>
      <c r="D55" s="19"/>
      <c r="E55" s="19"/>
      <c r="F55" s="19"/>
      <c r="G55" s="19"/>
      <c r="H55" s="19"/>
    </row>
  </sheetData>
  <mergeCells count="1">
    <mergeCell ref="D44:G45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view="pageLayout" topLeftCell="A28" zoomScaleNormal="100" workbookViewId="0">
      <selection activeCell="C30" sqref="C30"/>
    </sheetView>
  </sheetViews>
  <sheetFormatPr baseColWidth="10" defaultRowHeight="12.75" x14ac:dyDescent="0.2"/>
  <cols>
    <col min="1" max="1" width="22.5703125" style="15" customWidth="1"/>
    <col min="2" max="2" width="14.85546875" style="15" customWidth="1"/>
    <col min="3" max="3" width="18.85546875" style="15" customWidth="1"/>
    <col min="4" max="4" width="19.42578125" style="15" customWidth="1"/>
    <col min="5" max="5" width="19.140625" style="15" customWidth="1"/>
    <col min="6" max="6" width="15.5703125" style="15" customWidth="1"/>
    <col min="7" max="256" width="11.42578125" style="15"/>
    <col min="257" max="257" width="22.5703125" style="15" customWidth="1"/>
    <col min="258" max="258" width="14.7109375" style="15" customWidth="1"/>
    <col min="259" max="259" width="17.140625" style="15" customWidth="1"/>
    <col min="260" max="260" width="18.42578125" style="15" customWidth="1"/>
    <col min="261" max="261" width="15.42578125" style="15" customWidth="1"/>
    <col min="262" max="262" width="15.5703125" style="15" customWidth="1"/>
    <col min="263" max="512" width="11.42578125" style="15"/>
    <col min="513" max="513" width="22.5703125" style="15" customWidth="1"/>
    <col min="514" max="514" width="14.7109375" style="15" customWidth="1"/>
    <col min="515" max="515" width="17.140625" style="15" customWidth="1"/>
    <col min="516" max="516" width="18.42578125" style="15" customWidth="1"/>
    <col min="517" max="517" width="15.42578125" style="15" customWidth="1"/>
    <col min="518" max="518" width="15.5703125" style="15" customWidth="1"/>
    <col min="519" max="768" width="11.42578125" style="15"/>
    <col min="769" max="769" width="22.5703125" style="15" customWidth="1"/>
    <col min="770" max="770" width="14.7109375" style="15" customWidth="1"/>
    <col min="771" max="771" width="17.140625" style="15" customWidth="1"/>
    <col min="772" max="772" width="18.42578125" style="15" customWidth="1"/>
    <col min="773" max="773" width="15.42578125" style="15" customWidth="1"/>
    <col min="774" max="774" width="15.5703125" style="15" customWidth="1"/>
    <col min="775" max="1024" width="11.42578125" style="15"/>
    <col min="1025" max="1025" width="22.5703125" style="15" customWidth="1"/>
    <col min="1026" max="1026" width="14.7109375" style="15" customWidth="1"/>
    <col min="1027" max="1027" width="17.140625" style="15" customWidth="1"/>
    <col min="1028" max="1028" width="18.42578125" style="15" customWidth="1"/>
    <col min="1029" max="1029" width="15.42578125" style="15" customWidth="1"/>
    <col min="1030" max="1030" width="15.5703125" style="15" customWidth="1"/>
    <col min="1031" max="1280" width="11.42578125" style="15"/>
    <col min="1281" max="1281" width="22.5703125" style="15" customWidth="1"/>
    <col min="1282" max="1282" width="14.7109375" style="15" customWidth="1"/>
    <col min="1283" max="1283" width="17.140625" style="15" customWidth="1"/>
    <col min="1284" max="1284" width="18.42578125" style="15" customWidth="1"/>
    <col min="1285" max="1285" width="15.42578125" style="15" customWidth="1"/>
    <col min="1286" max="1286" width="15.5703125" style="15" customWidth="1"/>
    <col min="1287" max="1536" width="11.42578125" style="15"/>
    <col min="1537" max="1537" width="22.5703125" style="15" customWidth="1"/>
    <col min="1538" max="1538" width="14.7109375" style="15" customWidth="1"/>
    <col min="1539" max="1539" width="17.140625" style="15" customWidth="1"/>
    <col min="1540" max="1540" width="18.42578125" style="15" customWidth="1"/>
    <col min="1541" max="1541" width="15.42578125" style="15" customWidth="1"/>
    <col min="1542" max="1542" width="15.5703125" style="15" customWidth="1"/>
    <col min="1543" max="1792" width="11.42578125" style="15"/>
    <col min="1793" max="1793" width="22.5703125" style="15" customWidth="1"/>
    <col min="1794" max="1794" width="14.7109375" style="15" customWidth="1"/>
    <col min="1795" max="1795" width="17.140625" style="15" customWidth="1"/>
    <col min="1796" max="1796" width="18.42578125" style="15" customWidth="1"/>
    <col min="1797" max="1797" width="15.42578125" style="15" customWidth="1"/>
    <col min="1798" max="1798" width="15.5703125" style="15" customWidth="1"/>
    <col min="1799" max="2048" width="11.42578125" style="15"/>
    <col min="2049" max="2049" width="22.5703125" style="15" customWidth="1"/>
    <col min="2050" max="2050" width="14.7109375" style="15" customWidth="1"/>
    <col min="2051" max="2051" width="17.140625" style="15" customWidth="1"/>
    <col min="2052" max="2052" width="18.42578125" style="15" customWidth="1"/>
    <col min="2053" max="2053" width="15.42578125" style="15" customWidth="1"/>
    <col min="2054" max="2054" width="15.5703125" style="15" customWidth="1"/>
    <col min="2055" max="2304" width="11.42578125" style="15"/>
    <col min="2305" max="2305" width="22.5703125" style="15" customWidth="1"/>
    <col min="2306" max="2306" width="14.7109375" style="15" customWidth="1"/>
    <col min="2307" max="2307" width="17.140625" style="15" customWidth="1"/>
    <col min="2308" max="2308" width="18.42578125" style="15" customWidth="1"/>
    <col min="2309" max="2309" width="15.42578125" style="15" customWidth="1"/>
    <col min="2310" max="2310" width="15.5703125" style="15" customWidth="1"/>
    <col min="2311" max="2560" width="11.42578125" style="15"/>
    <col min="2561" max="2561" width="22.5703125" style="15" customWidth="1"/>
    <col min="2562" max="2562" width="14.7109375" style="15" customWidth="1"/>
    <col min="2563" max="2563" width="17.140625" style="15" customWidth="1"/>
    <col min="2564" max="2564" width="18.42578125" style="15" customWidth="1"/>
    <col min="2565" max="2565" width="15.42578125" style="15" customWidth="1"/>
    <col min="2566" max="2566" width="15.5703125" style="15" customWidth="1"/>
    <col min="2567" max="2816" width="11.42578125" style="15"/>
    <col min="2817" max="2817" width="22.5703125" style="15" customWidth="1"/>
    <col min="2818" max="2818" width="14.7109375" style="15" customWidth="1"/>
    <col min="2819" max="2819" width="17.140625" style="15" customWidth="1"/>
    <col min="2820" max="2820" width="18.42578125" style="15" customWidth="1"/>
    <col min="2821" max="2821" width="15.42578125" style="15" customWidth="1"/>
    <col min="2822" max="2822" width="15.5703125" style="15" customWidth="1"/>
    <col min="2823" max="3072" width="11.42578125" style="15"/>
    <col min="3073" max="3073" width="22.5703125" style="15" customWidth="1"/>
    <col min="3074" max="3074" width="14.7109375" style="15" customWidth="1"/>
    <col min="3075" max="3075" width="17.140625" style="15" customWidth="1"/>
    <col min="3076" max="3076" width="18.42578125" style="15" customWidth="1"/>
    <col min="3077" max="3077" width="15.42578125" style="15" customWidth="1"/>
    <col min="3078" max="3078" width="15.5703125" style="15" customWidth="1"/>
    <col min="3079" max="3328" width="11.42578125" style="15"/>
    <col min="3329" max="3329" width="22.5703125" style="15" customWidth="1"/>
    <col min="3330" max="3330" width="14.7109375" style="15" customWidth="1"/>
    <col min="3331" max="3331" width="17.140625" style="15" customWidth="1"/>
    <col min="3332" max="3332" width="18.42578125" style="15" customWidth="1"/>
    <col min="3333" max="3333" width="15.42578125" style="15" customWidth="1"/>
    <col min="3334" max="3334" width="15.5703125" style="15" customWidth="1"/>
    <col min="3335" max="3584" width="11.42578125" style="15"/>
    <col min="3585" max="3585" width="22.5703125" style="15" customWidth="1"/>
    <col min="3586" max="3586" width="14.7109375" style="15" customWidth="1"/>
    <col min="3587" max="3587" width="17.140625" style="15" customWidth="1"/>
    <col min="3588" max="3588" width="18.42578125" style="15" customWidth="1"/>
    <col min="3589" max="3589" width="15.42578125" style="15" customWidth="1"/>
    <col min="3590" max="3590" width="15.5703125" style="15" customWidth="1"/>
    <col min="3591" max="3840" width="11.42578125" style="15"/>
    <col min="3841" max="3841" width="22.5703125" style="15" customWidth="1"/>
    <col min="3842" max="3842" width="14.7109375" style="15" customWidth="1"/>
    <col min="3843" max="3843" width="17.140625" style="15" customWidth="1"/>
    <col min="3844" max="3844" width="18.42578125" style="15" customWidth="1"/>
    <col min="3845" max="3845" width="15.42578125" style="15" customWidth="1"/>
    <col min="3846" max="3846" width="15.5703125" style="15" customWidth="1"/>
    <col min="3847" max="4096" width="11.42578125" style="15"/>
    <col min="4097" max="4097" width="22.5703125" style="15" customWidth="1"/>
    <col min="4098" max="4098" width="14.7109375" style="15" customWidth="1"/>
    <col min="4099" max="4099" width="17.140625" style="15" customWidth="1"/>
    <col min="4100" max="4100" width="18.42578125" style="15" customWidth="1"/>
    <col min="4101" max="4101" width="15.42578125" style="15" customWidth="1"/>
    <col min="4102" max="4102" width="15.5703125" style="15" customWidth="1"/>
    <col min="4103" max="4352" width="11.42578125" style="15"/>
    <col min="4353" max="4353" width="22.5703125" style="15" customWidth="1"/>
    <col min="4354" max="4354" width="14.7109375" style="15" customWidth="1"/>
    <col min="4355" max="4355" width="17.140625" style="15" customWidth="1"/>
    <col min="4356" max="4356" width="18.42578125" style="15" customWidth="1"/>
    <col min="4357" max="4357" width="15.42578125" style="15" customWidth="1"/>
    <col min="4358" max="4358" width="15.5703125" style="15" customWidth="1"/>
    <col min="4359" max="4608" width="11.42578125" style="15"/>
    <col min="4609" max="4609" width="22.5703125" style="15" customWidth="1"/>
    <col min="4610" max="4610" width="14.7109375" style="15" customWidth="1"/>
    <col min="4611" max="4611" width="17.140625" style="15" customWidth="1"/>
    <col min="4612" max="4612" width="18.42578125" style="15" customWidth="1"/>
    <col min="4613" max="4613" width="15.42578125" style="15" customWidth="1"/>
    <col min="4614" max="4614" width="15.5703125" style="15" customWidth="1"/>
    <col min="4615" max="4864" width="11.42578125" style="15"/>
    <col min="4865" max="4865" width="22.5703125" style="15" customWidth="1"/>
    <col min="4866" max="4866" width="14.7109375" style="15" customWidth="1"/>
    <col min="4867" max="4867" width="17.140625" style="15" customWidth="1"/>
    <col min="4868" max="4868" width="18.42578125" style="15" customWidth="1"/>
    <col min="4869" max="4869" width="15.42578125" style="15" customWidth="1"/>
    <col min="4870" max="4870" width="15.5703125" style="15" customWidth="1"/>
    <col min="4871" max="5120" width="11.42578125" style="15"/>
    <col min="5121" max="5121" width="22.5703125" style="15" customWidth="1"/>
    <col min="5122" max="5122" width="14.7109375" style="15" customWidth="1"/>
    <col min="5123" max="5123" width="17.140625" style="15" customWidth="1"/>
    <col min="5124" max="5124" width="18.42578125" style="15" customWidth="1"/>
    <col min="5125" max="5125" width="15.42578125" style="15" customWidth="1"/>
    <col min="5126" max="5126" width="15.5703125" style="15" customWidth="1"/>
    <col min="5127" max="5376" width="11.42578125" style="15"/>
    <col min="5377" max="5377" width="22.5703125" style="15" customWidth="1"/>
    <col min="5378" max="5378" width="14.7109375" style="15" customWidth="1"/>
    <col min="5379" max="5379" width="17.140625" style="15" customWidth="1"/>
    <col min="5380" max="5380" width="18.42578125" style="15" customWidth="1"/>
    <col min="5381" max="5381" width="15.42578125" style="15" customWidth="1"/>
    <col min="5382" max="5382" width="15.5703125" style="15" customWidth="1"/>
    <col min="5383" max="5632" width="11.42578125" style="15"/>
    <col min="5633" max="5633" width="22.5703125" style="15" customWidth="1"/>
    <col min="5634" max="5634" width="14.7109375" style="15" customWidth="1"/>
    <col min="5635" max="5635" width="17.140625" style="15" customWidth="1"/>
    <col min="5636" max="5636" width="18.42578125" style="15" customWidth="1"/>
    <col min="5637" max="5637" width="15.42578125" style="15" customWidth="1"/>
    <col min="5638" max="5638" width="15.5703125" style="15" customWidth="1"/>
    <col min="5639" max="5888" width="11.42578125" style="15"/>
    <col min="5889" max="5889" width="22.5703125" style="15" customWidth="1"/>
    <col min="5890" max="5890" width="14.7109375" style="15" customWidth="1"/>
    <col min="5891" max="5891" width="17.140625" style="15" customWidth="1"/>
    <col min="5892" max="5892" width="18.42578125" style="15" customWidth="1"/>
    <col min="5893" max="5893" width="15.42578125" style="15" customWidth="1"/>
    <col min="5894" max="5894" width="15.5703125" style="15" customWidth="1"/>
    <col min="5895" max="6144" width="11.42578125" style="15"/>
    <col min="6145" max="6145" width="22.5703125" style="15" customWidth="1"/>
    <col min="6146" max="6146" width="14.7109375" style="15" customWidth="1"/>
    <col min="6147" max="6147" width="17.140625" style="15" customWidth="1"/>
    <col min="6148" max="6148" width="18.42578125" style="15" customWidth="1"/>
    <col min="6149" max="6149" width="15.42578125" style="15" customWidth="1"/>
    <col min="6150" max="6150" width="15.5703125" style="15" customWidth="1"/>
    <col min="6151" max="6400" width="11.42578125" style="15"/>
    <col min="6401" max="6401" width="22.5703125" style="15" customWidth="1"/>
    <col min="6402" max="6402" width="14.7109375" style="15" customWidth="1"/>
    <col min="6403" max="6403" width="17.140625" style="15" customWidth="1"/>
    <col min="6404" max="6404" width="18.42578125" style="15" customWidth="1"/>
    <col min="6405" max="6405" width="15.42578125" style="15" customWidth="1"/>
    <col min="6406" max="6406" width="15.5703125" style="15" customWidth="1"/>
    <col min="6407" max="6656" width="11.42578125" style="15"/>
    <col min="6657" max="6657" width="22.5703125" style="15" customWidth="1"/>
    <col min="6658" max="6658" width="14.7109375" style="15" customWidth="1"/>
    <col min="6659" max="6659" width="17.140625" style="15" customWidth="1"/>
    <col min="6660" max="6660" width="18.42578125" style="15" customWidth="1"/>
    <col min="6661" max="6661" width="15.42578125" style="15" customWidth="1"/>
    <col min="6662" max="6662" width="15.5703125" style="15" customWidth="1"/>
    <col min="6663" max="6912" width="11.42578125" style="15"/>
    <col min="6913" max="6913" width="22.5703125" style="15" customWidth="1"/>
    <col min="6914" max="6914" width="14.7109375" style="15" customWidth="1"/>
    <col min="6915" max="6915" width="17.140625" style="15" customWidth="1"/>
    <col min="6916" max="6916" width="18.42578125" style="15" customWidth="1"/>
    <col min="6917" max="6917" width="15.42578125" style="15" customWidth="1"/>
    <col min="6918" max="6918" width="15.5703125" style="15" customWidth="1"/>
    <col min="6919" max="7168" width="11.42578125" style="15"/>
    <col min="7169" max="7169" width="22.5703125" style="15" customWidth="1"/>
    <col min="7170" max="7170" width="14.7109375" style="15" customWidth="1"/>
    <col min="7171" max="7171" width="17.140625" style="15" customWidth="1"/>
    <col min="7172" max="7172" width="18.42578125" style="15" customWidth="1"/>
    <col min="7173" max="7173" width="15.42578125" style="15" customWidth="1"/>
    <col min="7174" max="7174" width="15.5703125" style="15" customWidth="1"/>
    <col min="7175" max="7424" width="11.42578125" style="15"/>
    <col min="7425" max="7425" width="22.5703125" style="15" customWidth="1"/>
    <col min="7426" max="7426" width="14.7109375" style="15" customWidth="1"/>
    <col min="7427" max="7427" width="17.140625" style="15" customWidth="1"/>
    <col min="7428" max="7428" width="18.42578125" style="15" customWidth="1"/>
    <col min="7429" max="7429" width="15.42578125" style="15" customWidth="1"/>
    <col min="7430" max="7430" width="15.5703125" style="15" customWidth="1"/>
    <col min="7431" max="7680" width="11.42578125" style="15"/>
    <col min="7681" max="7681" width="22.5703125" style="15" customWidth="1"/>
    <col min="7682" max="7682" width="14.7109375" style="15" customWidth="1"/>
    <col min="7683" max="7683" width="17.140625" style="15" customWidth="1"/>
    <col min="7684" max="7684" width="18.42578125" style="15" customWidth="1"/>
    <col min="7685" max="7685" width="15.42578125" style="15" customWidth="1"/>
    <col min="7686" max="7686" width="15.5703125" style="15" customWidth="1"/>
    <col min="7687" max="7936" width="11.42578125" style="15"/>
    <col min="7937" max="7937" width="22.5703125" style="15" customWidth="1"/>
    <col min="7938" max="7938" width="14.7109375" style="15" customWidth="1"/>
    <col min="7939" max="7939" width="17.140625" style="15" customWidth="1"/>
    <col min="7940" max="7940" width="18.42578125" style="15" customWidth="1"/>
    <col min="7941" max="7941" width="15.42578125" style="15" customWidth="1"/>
    <col min="7942" max="7942" width="15.5703125" style="15" customWidth="1"/>
    <col min="7943" max="8192" width="11.42578125" style="15"/>
    <col min="8193" max="8193" width="22.5703125" style="15" customWidth="1"/>
    <col min="8194" max="8194" width="14.7109375" style="15" customWidth="1"/>
    <col min="8195" max="8195" width="17.140625" style="15" customWidth="1"/>
    <col min="8196" max="8196" width="18.42578125" style="15" customWidth="1"/>
    <col min="8197" max="8197" width="15.42578125" style="15" customWidth="1"/>
    <col min="8198" max="8198" width="15.5703125" style="15" customWidth="1"/>
    <col min="8199" max="8448" width="11.42578125" style="15"/>
    <col min="8449" max="8449" width="22.5703125" style="15" customWidth="1"/>
    <col min="8450" max="8450" width="14.7109375" style="15" customWidth="1"/>
    <col min="8451" max="8451" width="17.140625" style="15" customWidth="1"/>
    <col min="8452" max="8452" width="18.42578125" style="15" customWidth="1"/>
    <col min="8453" max="8453" width="15.42578125" style="15" customWidth="1"/>
    <col min="8454" max="8454" width="15.5703125" style="15" customWidth="1"/>
    <col min="8455" max="8704" width="11.42578125" style="15"/>
    <col min="8705" max="8705" width="22.5703125" style="15" customWidth="1"/>
    <col min="8706" max="8706" width="14.7109375" style="15" customWidth="1"/>
    <col min="8707" max="8707" width="17.140625" style="15" customWidth="1"/>
    <col min="8708" max="8708" width="18.42578125" style="15" customWidth="1"/>
    <col min="8709" max="8709" width="15.42578125" style="15" customWidth="1"/>
    <col min="8710" max="8710" width="15.5703125" style="15" customWidth="1"/>
    <col min="8711" max="8960" width="11.42578125" style="15"/>
    <col min="8961" max="8961" width="22.5703125" style="15" customWidth="1"/>
    <col min="8962" max="8962" width="14.7109375" style="15" customWidth="1"/>
    <col min="8963" max="8963" width="17.140625" style="15" customWidth="1"/>
    <col min="8964" max="8964" width="18.42578125" style="15" customWidth="1"/>
    <col min="8965" max="8965" width="15.42578125" style="15" customWidth="1"/>
    <col min="8966" max="8966" width="15.5703125" style="15" customWidth="1"/>
    <col min="8967" max="9216" width="11.42578125" style="15"/>
    <col min="9217" max="9217" width="22.5703125" style="15" customWidth="1"/>
    <col min="9218" max="9218" width="14.7109375" style="15" customWidth="1"/>
    <col min="9219" max="9219" width="17.140625" style="15" customWidth="1"/>
    <col min="9220" max="9220" width="18.42578125" style="15" customWidth="1"/>
    <col min="9221" max="9221" width="15.42578125" style="15" customWidth="1"/>
    <col min="9222" max="9222" width="15.5703125" style="15" customWidth="1"/>
    <col min="9223" max="9472" width="11.42578125" style="15"/>
    <col min="9473" max="9473" width="22.5703125" style="15" customWidth="1"/>
    <col min="9474" max="9474" width="14.7109375" style="15" customWidth="1"/>
    <col min="9475" max="9475" width="17.140625" style="15" customWidth="1"/>
    <col min="9476" max="9476" width="18.42578125" style="15" customWidth="1"/>
    <col min="9477" max="9477" width="15.42578125" style="15" customWidth="1"/>
    <col min="9478" max="9478" width="15.5703125" style="15" customWidth="1"/>
    <col min="9479" max="9728" width="11.42578125" style="15"/>
    <col min="9729" max="9729" width="22.5703125" style="15" customWidth="1"/>
    <col min="9730" max="9730" width="14.7109375" style="15" customWidth="1"/>
    <col min="9731" max="9731" width="17.140625" style="15" customWidth="1"/>
    <col min="9732" max="9732" width="18.42578125" style="15" customWidth="1"/>
    <col min="9733" max="9733" width="15.42578125" style="15" customWidth="1"/>
    <col min="9734" max="9734" width="15.5703125" style="15" customWidth="1"/>
    <col min="9735" max="9984" width="11.42578125" style="15"/>
    <col min="9985" max="9985" width="22.5703125" style="15" customWidth="1"/>
    <col min="9986" max="9986" width="14.7109375" style="15" customWidth="1"/>
    <col min="9987" max="9987" width="17.140625" style="15" customWidth="1"/>
    <col min="9988" max="9988" width="18.42578125" style="15" customWidth="1"/>
    <col min="9989" max="9989" width="15.42578125" style="15" customWidth="1"/>
    <col min="9990" max="9990" width="15.5703125" style="15" customWidth="1"/>
    <col min="9991" max="10240" width="11.42578125" style="15"/>
    <col min="10241" max="10241" width="22.5703125" style="15" customWidth="1"/>
    <col min="10242" max="10242" width="14.7109375" style="15" customWidth="1"/>
    <col min="10243" max="10243" width="17.140625" style="15" customWidth="1"/>
    <col min="10244" max="10244" width="18.42578125" style="15" customWidth="1"/>
    <col min="10245" max="10245" width="15.42578125" style="15" customWidth="1"/>
    <col min="10246" max="10246" width="15.5703125" style="15" customWidth="1"/>
    <col min="10247" max="10496" width="11.42578125" style="15"/>
    <col min="10497" max="10497" width="22.5703125" style="15" customWidth="1"/>
    <col min="10498" max="10498" width="14.7109375" style="15" customWidth="1"/>
    <col min="10499" max="10499" width="17.140625" style="15" customWidth="1"/>
    <col min="10500" max="10500" width="18.42578125" style="15" customWidth="1"/>
    <col min="10501" max="10501" width="15.42578125" style="15" customWidth="1"/>
    <col min="10502" max="10502" width="15.5703125" style="15" customWidth="1"/>
    <col min="10503" max="10752" width="11.42578125" style="15"/>
    <col min="10753" max="10753" width="22.5703125" style="15" customWidth="1"/>
    <col min="10754" max="10754" width="14.7109375" style="15" customWidth="1"/>
    <col min="10755" max="10755" width="17.140625" style="15" customWidth="1"/>
    <col min="10756" max="10756" width="18.42578125" style="15" customWidth="1"/>
    <col min="10757" max="10757" width="15.42578125" style="15" customWidth="1"/>
    <col min="10758" max="10758" width="15.5703125" style="15" customWidth="1"/>
    <col min="10759" max="11008" width="11.42578125" style="15"/>
    <col min="11009" max="11009" width="22.5703125" style="15" customWidth="1"/>
    <col min="11010" max="11010" width="14.7109375" style="15" customWidth="1"/>
    <col min="11011" max="11011" width="17.140625" style="15" customWidth="1"/>
    <col min="11012" max="11012" width="18.42578125" style="15" customWidth="1"/>
    <col min="11013" max="11013" width="15.42578125" style="15" customWidth="1"/>
    <col min="11014" max="11014" width="15.5703125" style="15" customWidth="1"/>
    <col min="11015" max="11264" width="11.42578125" style="15"/>
    <col min="11265" max="11265" width="22.5703125" style="15" customWidth="1"/>
    <col min="11266" max="11266" width="14.7109375" style="15" customWidth="1"/>
    <col min="11267" max="11267" width="17.140625" style="15" customWidth="1"/>
    <col min="11268" max="11268" width="18.42578125" style="15" customWidth="1"/>
    <col min="11269" max="11269" width="15.42578125" style="15" customWidth="1"/>
    <col min="11270" max="11270" width="15.5703125" style="15" customWidth="1"/>
    <col min="11271" max="11520" width="11.42578125" style="15"/>
    <col min="11521" max="11521" width="22.5703125" style="15" customWidth="1"/>
    <col min="11522" max="11522" width="14.7109375" style="15" customWidth="1"/>
    <col min="11523" max="11523" width="17.140625" style="15" customWidth="1"/>
    <col min="11524" max="11524" width="18.42578125" style="15" customWidth="1"/>
    <col min="11525" max="11525" width="15.42578125" style="15" customWidth="1"/>
    <col min="11526" max="11526" width="15.5703125" style="15" customWidth="1"/>
    <col min="11527" max="11776" width="11.42578125" style="15"/>
    <col min="11777" max="11777" width="22.5703125" style="15" customWidth="1"/>
    <col min="11778" max="11778" width="14.7109375" style="15" customWidth="1"/>
    <col min="11779" max="11779" width="17.140625" style="15" customWidth="1"/>
    <col min="11780" max="11780" width="18.42578125" style="15" customWidth="1"/>
    <col min="11781" max="11781" width="15.42578125" style="15" customWidth="1"/>
    <col min="11782" max="11782" width="15.5703125" style="15" customWidth="1"/>
    <col min="11783" max="12032" width="11.42578125" style="15"/>
    <col min="12033" max="12033" width="22.5703125" style="15" customWidth="1"/>
    <col min="12034" max="12034" width="14.7109375" style="15" customWidth="1"/>
    <col min="12035" max="12035" width="17.140625" style="15" customWidth="1"/>
    <col min="12036" max="12036" width="18.42578125" style="15" customWidth="1"/>
    <col min="12037" max="12037" width="15.42578125" style="15" customWidth="1"/>
    <col min="12038" max="12038" width="15.5703125" style="15" customWidth="1"/>
    <col min="12039" max="12288" width="11.42578125" style="15"/>
    <col min="12289" max="12289" width="22.5703125" style="15" customWidth="1"/>
    <col min="12290" max="12290" width="14.7109375" style="15" customWidth="1"/>
    <col min="12291" max="12291" width="17.140625" style="15" customWidth="1"/>
    <col min="12292" max="12292" width="18.42578125" style="15" customWidth="1"/>
    <col min="12293" max="12293" width="15.42578125" style="15" customWidth="1"/>
    <col min="12294" max="12294" width="15.5703125" style="15" customWidth="1"/>
    <col min="12295" max="12544" width="11.42578125" style="15"/>
    <col min="12545" max="12545" width="22.5703125" style="15" customWidth="1"/>
    <col min="12546" max="12546" width="14.7109375" style="15" customWidth="1"/>
    <col min="12547" max="12547" width="17.140625" style="15" customWidth="1"/>
    <col min="12548" max="12548" width="18.42578125" style="15" customWidth="1"/>
    <col min="12549" max="12549" width="15.42578125" style="15" customWidth="1"/>
    <col min="12550" max="12550" width="15.5703125" style="15" customWidth="1"/>
    <col min="12551" max="12800" width="11.42578125" style="15"/>
    <col min="12801" max="12801" width="22.5703125" style="15" customWidth="1"/>
    <col min="12802" max="12802" width="14.7109375" style="15" customWidth="1"/>
    <col min="12803" max="12803" width="17.140625" style="15" customWidth="1"/>
    <col min="12804" max="12804" width="18.42578125" style="15" customWidth="1"/>
    <col min="12805" max="12805" width="15.42578125" style="15" customWidth="1"/>
    <col min="12806" max="12806" width="15.5703125" style="15" customWidth="1"/>
    <col min="12807" max="13056" width="11.42578125" style="15"/>
    <col min="13057" max="13057" width="22.5703125" style="15" customWidth="1"/>
    <col min="13058" max="13058" width="14.7109375" style="15" customWidth="1"/>
    <col min="13059" max="13059" width="17.140625" style="15" customWidth="1"/>
    <col min="13060" max="13060" width="18.42578125" style="15" customWidth="1"/>
    <col min="13061" max="13061" width="15.42578125" style="15" customWidth="1"/>
    <col min="13062" max="13062" width="15.5703125" style="15" customWidth="1"/>
    <col min="13063" max="13312" width="11.42578125" style="15"/>
    <col min="13313" max="13313" width="22.5703125" style="15" customWidth="1"/>
    <col min="13314" max="13314" width="14.7109375" style="15" customWidth="1"/>
    <col min="13315" max="13315" width="17.140625" style="15" customWidth="1"/>
    <col min="13316" max="13316" width="18.42578125" style="15" customWidth="1"/>
    <col min="13317" max="13317" width="15.42578125" style="15" customWidth="1"/>
    <col min="13318" max="13318" width="15.5703125" style="15" customWidth="1"/>
    <col min="13319" max="13568" width="11.42578125" style="15"/>
    <col min="13569" max="13569" width="22.5703125" style="15" customWidth="1"/>
    <col min="13570" max="13570" width="14.7109375" style="15" customWidth="1"/>
    <col min="13571" max="13571" width="17.140625" style="15" customWidth="1"/>
    <col min="13572" max="13572" width="18.42578125" style="15" customWidth="1"/>
    <col min="13573" max="13573" width="15.42578125" style="15" customWidth="1"/>
    <col min="13574" max="13574" width="15.5703125" style="15" customWidth="1"/>
    <col min="13575" max="13824" width="11.42578125" style="15"/>
    <col min="13825" max="13825" width="22.5703125" style="15" customWidth="1"/>
    <col min="13826" max="13826" width="14.7109375" style="15" customWidth="1"/>
    <col min="13827" max="13827" width="17.140625" style="15" customWidth="1"/>
    <col min="13828" max="13828" width="18.42578125" style="15" customWidth="1"/>
    <col min="13829" max="13829" width="15.42578125" style="15" customWidth="1"/>
    <col min="13830" max="13830" width="15.5703125" style="15" customWidth="1"/>
    <col min="13831" max="14080" width="11.42578125" style="15"/>
    <col min="14081" max="14081" width="22.5703125" style="15" customWidth="1"/>
    <col min="14082" max="14082" width="14.7109375" style="15" customWidth="1"/>
    <col min="14083" max="14083" width="17.140625" style="15" customWidth="1"/>
    <col min="14084" max="14084" width="18.42578125" style="15" customWidth="1"/>
    <col min="14085" max="14085" width="15.42578125" style="15" customWidth="1"/>
    <col min="14086" max="14086" width="15.5703125" style="15" customWidth="1"/>
    <col min="14087" max="14336" width="11.42578125" style="15"/>
    <col min="14337" max="14337" width="22.5703125" style="15" customWidth="1"/>
    <col min="14338" max="14338" width="14.7109375" style="15" customWidth="1"/>
    <col min="14339" max="14339" width="17.140625" style="15" customWidth="1"/>
    <col min="14340" max="14340" width="18.42578125" style="15" customWidth="1"/>
    <col min="14341" max="14341" width="15.42578125" style="15" customWidth="1"/>
    <col min="14342" max="14342" width="15.5703125" style="15" customWidth="1"/>
    <col min="14343" max="14592" width="11.42578125" style="15"/>
    <col min="14593" max="14593" width="22.5703125" style="15" customWidth="1"/>
    <col min="14594" max="14594" width="14.7109375" style="15" customWidth="1"/>
    <col min="14595" max="14595" width="17.140625" style="15" customWidth="1"/>
    <col min="14596" max="14596" width="18.42578125" style="15" customWidth="1"/>
    <col min="14597" max="14597" width="15.42578125" style="15" customWidth="1"/>
    <col min="14598" max="14598" width="15.5703125" style="15" customWidth="1"/>
    <col min="14599" max="14848" width="11.42578125" style="15"/>
    <col min="14849" max="14849" width="22.5703125" style="15" customWidth="1"/>
    <col min="14850" max="14850" width="14.7109375" style="15" customWidth="1"/>
    <col min="14851" max="14851" width="17.140625" style="15" customWidth="1"/>
    <col min="14852" max="14852" width="18.42578125" style="15" customWidth="1"/>
    <col min="14853" max="14853" width="15.42578125" style="15" customWidth="1"/>
    <col min="14854" max="14854" width="15.5703125" style="15" customWidth="1"/>
    <col min="14855" max="15104" width="11.42578125" style="15"/>
    <col min="15105" max="15105" width="22.5703125" style="15" customWidth="1"/>
    <col min="15106" max="15106" width="14.7109375" style="15" customWidth="1"/>
    <col min="15107" max="15107" width="17.140625" style="15" customWidth="1"/>
    <col min="15108" max="15108" width="18.42578125" style="15" customWidth="1"/>
    <col min="15109" max="15109" width="15.42578125" style="15" customWidth="1"/>
    <col min="15110" max="15110" width="15.5703125" style="15" customWidth="1"/>
    <col min="15111" max="15360" width="11.42578125" style="15"/>
    <col min="15361" max="15361" width="22.5703125" style="15" customWidth="1"/>
    <col min="15362" max="15362" width="14.7109375" style="15" customWidth="1"/>
    <col min="15363" max="15363" width="17.140625" style="15" customWidth="1"/>
    <col min="15364" max="15364" width="18.42578125" style="15" customWidth="1"/>
    <col min="15365" max="15365" width="15.42578125" style="15" customWidth="1"/>
    <col min="15366" max="15366" width="15.5703125" style="15" customWidth="1"/>
    <col min="15367" max="15616" width="11.42578125" style="15"/>
    <col min="15617" max="15617" width="22.5703125" style="15" customWidth="1"/>
    <col min="15618" max="15618" width="14.7109375" style="15" customWidth="1"/>
    <col min="15619" max="15619" width="17.140625" style="15" customWidth="1"/>
    <col min="15620" max="15620" width="18.42578125" style="15" customWidth="1"/>
    <col min="15621" max="15621" width="15.42578125" style="15" customWidth="1"/>
    <col min="15622" max="15622" width="15.5703125" style="15" customWidth="1"/>
    <col min="15623" max="15872" width="11.42578125" style="15"/>
    <col min="15873" max="15873" width="22.5703125" style="15" customWidth="1"/>
    <col min="15874" max="15874" width="14.7109375" style="15" customWidth="1"/>
    <col min="15875" max="15875" width="17.140625" style="15" customWidth="1"/>
    <col min="15876" max="15876" width="18.42578125" style="15" customWidth="1"/>
    <col min="15877" max="15877" width="15.42578125" style="15" customWidth="1"/>
    <col min="15878" max="15878" width="15.5703125" style="15" customWidth="1"/>
    <col min="15879" max="16128" width="11.42578125" style="15"/>
    <col min="16129" max="16129" width="22.5703125" style="15" customWidth="1"/>
    <col min="16130" max="16130" width="14.7109375" style="15" customWidth="1"/>
    <col min="16131" max="16131" width="17.140625" style="15" customWidth="1"/>
    <col min="16132" max="16132" width="18.42578125" style="15" customWidth="1"/>
    <col min="16133" max="16133" width="15.42578125" style="15" customWidth="1"/>
    <col min="16134" max="16134" width="15.5703125" style="15" customWidth="1"/>
    <col min="16135" max="16384" width="11.42578125" style="15"/>
  </cols>
  <sheetData>
    <row r="1" spans="1:6" ht="18" customHeight="1" x14ac:dyDescent="0.2"/>
    <row r="2" spans="1:6" ht="12.75" customHeight="1" x14ac:dyDescent="0.2">
      <c r="A2" s="49"/>
      <c r="B2" s="49"/>
      <c r="C2" s="49"/>
      <c r="D2" s="49"/>
      <c r="E2" s="49"/>
      <c r="F2" s="50"/>
    </row>
    <row r="3" spans="1:6" ht="12.75" customHeight="1" x14ac:dyDescent="0.2">
      <c r="A3" s="49"/>
      <c r="B3" s="49"/>
      <c r="C3" s="49"/>
      <c r="D3" s="49"/>
      <c r="E3" s="49"/>
      <c r="F3" s="50"/>
    </row>
    <row r="4" spans="1:6" ht="7.5" customHeight="1" x14ac:dyDescent="0.2">
      <c r="A4" s="49"/>
      <c r="B4" s="49"/>
      <c r="C4" s="49"/>
      <c r="D4" s="49"/>
      <c r="E4" s="49"/>
      <c r="F4" s="50"/>
    </row>
    <row r="6" spans="1:6" ht="20.25" customHeight="1" x14ac:dyDescent="0.2"/>
    <row r="7" spans="1:6" ht="16.5" customHeight="1" x14ac:dyDescent="0.2"/>
    <row r="8" spans="1:6" ht="1.5" customHeight="1" x14ac:dyDescent="0.2"/>
    <row r="9" spans="1:6" ht="8.25" hidden="1" customHeight="1" x14ac:dyDescent="0.2"/>
    <row r="10" spans="1:6" x14ac:dyDescent="0.2">
      <c r="A10" s="16"/>
      <c r="B10" s="16"/>
      <c r="C10" s="16"/>
      <c r="D10" s="16"/>
      <c r="E10" s="16"/>
      <c r="F10" s="16"/>
    </row>
    <row r="11" spans="1:6" ht="19.7" customHeight="1" x14ac:dyDescent="0.2"/>
    <row r="12" spans="1:6" ht="19.7" customHeight="1" x14ac:dyDescent="0.2"/>
    <row r="13" spans="1:6" ht="19.7" customHeight="1" x14ac:dyDescent="0.25">
      <c r="A13" s="127"/>
      <c r="B13" s="127"/>
      <c r="C13" s="127"/>
      <c r="D13" s="127"/>
      <c r="E13" s="127"/>
      <c r="F13" s="127"/>
    </row>
    <row r="14" spans="1:6" ht="33" customHeight="1" x14ac:dyDescent="0.2">
      <c r="A14" s="216" t="s">
        <v>32</v>
      </c>
      <c r="B14" s="216" t="s">
        <v>1</v>
      </c>
      <c r="C14" s="216" t="s">
        <v>2</v>
      </c>
      <c r="D14" s="216" t="s">
        <v>3</v>
      </c>
      <c r="E14" s="216" t="s">
        <v>33</v>
      </c>
      <c r="F14" s="217" t="s">
        <v>17</v>
      </c>
    </row>
    <row r="15" spans="1:6" ht="19.7" customHeight="1" x14ac:dyDescent="0.2">
      <c r="A15" s="207" t="s">
        <v>34</v>
      </c>
      <c r="B15" s="213">
        <v>1</v>
      </c>
      <c r="C15" s="213">
        <v>0</v>
      </c>
      <c r="D15" s="213">
        <v>0</v>
      </c>
      <c r="E15" s="213">
        <v>0</v>
      </c>
      <c r="F15" s="208">
        <f t="shared" ref="F15:F38" si="0">SUM(B15:E15)</f>
        <v>1</v>
      </c>
    </row>
    <row r="16" spans="1:6" ht="19.7" customHeight="1" x14ac:dyDescent="0.2">
      <c r="A16" s="207" t="s">
        <v>35</v>
      </c>
      <c r="B16" s="213">
        <v>8</v>
      </c>
      <c r="C16" s="213">
        <v>0</v>
      </c>
      <c r="D16" s="213">
        <v>1</v>
      </c>
      <c r="E16" s="213">
        <v>0</v>
      </c>
      <c r="F16" s="208">
        <f t="shared" si="0"/>
        <v>9</v>
      </c>
    </row>
    <row r="17" spans="1:6" ht="19.7" customHeight="1" x14ac:dyDescent="0.2">
      <c r="A17" s="207" t="s">
        <v>36</v>
      </c>
      <c r="B17" s="213">
        <v>5</v>
      </c>
      <c r="C17" s="213">
        <v>0</v>
      </c>
      <c r="D17" s="213">
        <v>1</v>
      </c>
      <c r="E17" s="213">
        <v>0</v>
      </c>
      <c r="F17" s="208">
        <f t="shared" si="0"/>
        <v>6</v>
      </c>
    </row>
    <row r="18" spans="1:6" ht="19.7" customHeight="1" x14ac:dyDescent="0.2">
      <c r="A18" s="207" t="s">
        <v>37</v>
      </c>
      <c r="B18" s="213">
        <v>7</v>
      </c>
      <c r="C18" s="213">
        <v>0</v>
      </c>
      <c r="D18" s="213">
        <v>0</v>
      </c>
      <c r="E18" s="213">
        <v>0</v>
      </c>
      <c r="F18" s="208">
        <f t="shared" si="0"/>
        <v>7</v>
      </c>
    </row>
    <row r="19" spans="1:6" ht="19.7" customHeight="1" x14ac:dyDescent="0.2">
      <c r="A19" s="207" t="s">
        <v>38</v>
      </c>
      <c r="B19" s="213">
        <v>0</v>
      </c>
      <c r="C19" s="213">
        <v>0</v>
      </c>
      <c r="D19" s="213">
        <v>0</v>
      </c>
      <c r="E19" s="213">
        <v>0</v>
      </c>
      <c r="F19" s="208">
        <f t="shared" si="0"/>
        <v>0</v>
      </c>
    </row>
    <row r="20" spans="1:6" ht="19.7" customHeight="1" x14ac:dyDescent="0.2">
      <c r="A20" s="207" t="s">
        <v>39</v>
      </c>
      <c r="B20" s="213">
        <v>2</v>
      </c>
      <c r="C20" s="213">
        <v>0</v>
      </c>
      <c r="D20" s="213">
        <v>1</v>
      </c>
      <c r="E20" s="213">
        <v>0</v>
      </c>
      <c r="F20" s="208">
        <f t="shared" si="0"/>
        <v>3</v>
      </c>
    </row>
    <row r="21" spans="1:6" ht="19.7" customHeight="1" x14ac:dyDescent="0.2">
      <c r="A21" s="207" t="s">
        <v>40</v>
      </c>
      <c r="B21" s="213">
        <v>4</v>
      </c>
      <c r="C21" s="213">
        <v>0</v>
      </c>
      <c r="D21" s="213">
        <v>1</v>
      </c>
      <c r="E21" s="213">
        <v>0</v>
      </c>
      <c r="F21" s="208">
        <f t="shared" si="0"/>
        <v>5</v>
      </c>
    </row>
    <row r="22" spans="1:6" ht="19.7" customHeight="1" x14ac:dyDescent="0.2">
      <c r="A22" s="207" t="s">
        <v>41</v>
      </c>
      <c r="B22" s="213">
        <v>8</v>
      </c>
      <c r="C22" s="213">
        <v>0</v>
      </c>
      <c r="D22" s="213">
        <v>0</v>
      </c>
      <c r="E22" s="213">
        <v>0</v>
      </c>
      <c r="F22" s="208">
        <f t="shared" si="0"/>
        <v>8</v>
      </c>
    </row>
    <row r="23" spans="1:6" ht="19.7" customHeight="1" x14ac:dyDescent="0.2">
      <c r="A23" s="207" t="s">
        <v>42</v>
      </c>
      <c r="B23" s="213">
        <v>24</v>
      </c>
      <c r="C23" s="213">
        <v>0</v>
      </c>
      <c r="D23" s="213">
        <v>0</v>
      </c>
      <c r="E23" s="213">
        <v>0</v>
      </c>
      <c r="F23" s="208">
        <f t="shared" si="0"/>
        <v>24</v>
      </c>
    </row>
    <row r="24" spans="1:6" ht="19.7" customHeight="1" x14ac:dyDescent="0.2">
      <c r="A24" s="207" t="s">
        <v>43</v>
      </c>
      <c r="B24" s="213">
        <v>20</v>
      </c>
      <c r="C24" s="213">
        <v>1</v>
      </c>
      <c r="D24" s="213">
        <v>0</v>
      </c>
      <c r="E24" s="213">
        <v>0</v>
      </c>
      <c r="F24" s="208">
        <f t="shared" si="0"/>
        <v>21</v>
      </c>
    </row>
    <row r="25" spans="1:6" ht="19.7" customHeight="1" x14ac:dyDescent="0.2">
      <c r="A25" s="207" t="s">
        <v>44</v>
      </c>
      <c r="B25" s="213">
        <v>17</v>
      </c>
      <c r="C25" s="213">
        <v>0</v>
      </c>
      <c r="D25" s="213">
        <v>1</v>
      </c>
      <c r="E25" s="213">
        <v>0</v>
      </c>
      <c r="F25" s="200">
        <f t="shared" si="0"/>
        <v>18</v>
      </c>
    </row>
    <row r="26" spans="1:6" ht="19.7" customHeight="1" x14ac:dyDescent="0.2">
      <c r="A26" s="207" t="s">
        <v>45</v>
      </c>
      <c r="B26" s="213">
        <v>21</v>
      </c>
      <c r="C26" s="213">
        <v>0</v>
      </c>
      <c r="D26" s="213">
        <v>1</v>
      </c>
      <c r="E26" s="213">
        <v>0</v>
      </c>
      <c r="F26" s="200">
        <f t="shared" si="0"/>
        <v>22</v>
      </c>
    </row>
    <row r="27" spans="1:6" ht="19.7" customHeight="1" x14ac:dyDescent="0.2">
      <c r="A27" s="207" t="s">
        <v>46</v>
      </c>
      <c r="B27" s="213">
        <v>15</v>
      </c>
      <c r="C27" s="213">
        <v>1</v>
      </c>
      <c r="D27" s="213">
        <v>1</v>
      </c>
      <c r="E27" s="213">
        <v>0</v>
      </c>
      <c r="F27" s="200">
        <f t="shared" si="0"/>
        <v>17</v>
      </c>
    </row>
    <row r="28" spans="1:6" ht="19.7" customHeight="1" x14ac:dyDescent="0.2">
      <c r="A28" s="207" t="s">
        <v>47</v>
      </c>
      <c r="B28" s="213">
        <v>17</v>
      </c>
      <c r="C28" s="213">
        <v>0</v>
      </c>
      <c r="D28" s="213">
        <v>0</v>
      </c>
      <c r="E28" s="213">
        <v>0</v>
      </c>
      <c r="F28" s="200">
        <f t="shared" si="0"/>
        <v>17</v>
      </c>
    </row>
    <row r="29" spans="1:6" ht="19.7" customHeight="1" x14ac:dyDescent="0.2">
      <c r="A29" s="207" t="s">
        <v>48</v>
      </c>
      <c r="B29" s="213">
        <v>19</v>
      </c>
      <c r="C29" s="213">
        <v>0</v>
      </c>
      <c r="D29" s="213">
        <v>0</v>
      </c>
      <c r="E29" s="213">
        <v>0</v>
      </c>
      <c r="F29" s="200">
        <f t="shared" si="0"/>
        <v>19</v>
      </c>
    </row>
    <row r="30" spans="1:6" ht="19.7" customHeight="1" x14ac:dyDescent="0.2">
      <c r="A30" s="207" t="s">
        <v>49</v>
      </c>
      <c r="B30" s="213">
        <v>17</v>
      </c>
      <c r="C30" s="213">
        <v>0</v>
      </c>
      <c r="D30" s="213">
        <v>1</v>
      </c>
      <c r="E30" s="213">
        <v>0</v>
      </c>
      <c r="F30" s="200">
        <f t="shared" si="0"/>
        <v>18</v>
      </c>
    </row>
    <row r="31" spans="1:6" ht="19.7" customHeight="1" x14ac:dyDescent="0.2">
      <c r="A31" s="207" t="s">
        <v>50</v>
      </c>
      <c r="B31" s="213">
        <v>15</v>
      </c>
      <c r="C31" s="213">
        <v>2</v>
      </c>
      <c r="D31" s="213">
        <v>1</v>
      </c>
      <c r="E31" s="213">
        <v>0</v>
      </c>
      <c r="F31" s="200">
        <f t="shared" si="0"/>
        <v>18</v>
      </c>
    </row>
    <row r="32" spans="1:6" ht="19.7" customHeight="1" x14ac:dyDescent="0.2">
      <c r="A32" s="207" t="s">
        <v>51</v>
      </c>
      <c r="B32" s="213">
        <v>20</v>
      </c>
      <c r="C32" s="213">
        <v>1</v>
      </c>
      <c r="D32" s="213">
        <v>0</v>
      </c>
      <c r="E32" s="213">
        <v>0</v>
      </c>
      <c r="F32" s="200">
        <f t="shared" si="0"/>
        <v>21</v>
      </c>
    </row>
    <row r="33" spans="1:6" ht="19.7" customHeight="1" x14ac:dyDescent="0.2">
      <c r="A33" s="207" t="s">
        <v>52</v>
      </c>
      <c r="B33" s="213">
        <v>15</v>
      </c>
      <c r="C33" s="213">
        <v>0</v>
      </c>
      <c r="D33" s="213">
        <v>0</v>
      </c>
      <c r="E33" s="213">
        <v>0</v>
      </c>
      <c r="F33" s="200">
        <f t="shared" si="0"/>
        <v>15</v>
      </c>
    </row>
    <row r="34" spans="1:6" ht="19.7" customHeight="1" x14ac:dyDescent="0.2">
      <c r="A34" s="207" t="s">
        <v>53</v>
      </c>
      <c r="B34" s="213">
        <v>25</v>
      </c>
      <c r="C34" s="213">
        <v>0</v>
      </c>
      <c r="D34" s="213">
        <v>0</v>
      </c>
      <c r="E34" s="213">
        <v>0</v>
      </c>
      <c r="F34" s="208">
        <f t="shared" si="0"/>
        <v>25</v>
      </c>
    </row>
    <row r="35" spans="1:6" ht="19.7" customHeight="1" x14ac:dyDescent="0.2">
      <c r="A35" s="207" t="s">
        <v>54</v>
      </c>
      <c r="B35" s="213">
        <v>14</v>
      </c>
      <c r="C35" s="213">
        <v>0</v>
      </c>
      <c r="D35" s="213">
        <v>0</v>
      </c>
      <c r="E35" s="213">
        <v>0</v>
      </c>
      <c r="F35" s="208">
        <f t="shared" si="0"/>
        <v>14</v>
      </c>
    </row>
    <row r="36" spans="1:6" ht="19.7" customHeight="1" x14ac:dyDescent="0.2">
      <c r="A36" s="207" t="s">
        <v>55</v>
      </c>
      <c r="B36" s="213">
        <v>6</v>
      </c>
      <c r="C36" s="213">
        <v>0</v>
      </c>
      <c r="D36" s="213">
        <v>1</v>
      </c>
      <c r="E36" s="213">
        <v>0</v>
      </c>
      <c r="F36" s="208">
        <f t="shared" si="0"/>
        <v>7</v>
      </c>
    </row>
    <row r="37" spans="1:6" s="26" customFormat="1" ht="19.7" customHeight="1" x14ac:dyDescent="0.2">
      <c r="A37" s="207" t="s">
        <v>56</v>
      </c>
      <c r="B37" s="213">
        <v>13</v>
      </c>
      <c r="C37" s="213">
        <v>0</v>
      </c>
      <c r="D37" s="213">
        <v>1</v>
      </c>
      <c r="E37" s="213">
        <v>0</v>
      </c>
      <c r="F37" s="208">
        <f t="shared" si="0"/>
        <v>14</v>
      </c>
    </row>
    <row r="38" spans="1:6" ht="19.7" customHeight="1" x14ac:dyDescent="0.2">
      <c r="A38" s="209" t="s">
        <v>57</v>
      </c>
      <c r="B38" s="213">
        <v>9</v>
      </c>
      <c r="C38" s="213">
        <v>0</v>
      </c>
      <c r="D38" s="213">
        <v>0</v>
      </c>
      <c r="E38" s="213">
        <v>0</v>
      </c>
      <c r="F38" s="208">
        <f t="shared" si="0"/>
        <v>9</v>
      </c>
    </row>
    <row r="39" spans="1:6" ht="27.95" customHeight="1" thickBot="1" x14ac:dyDescent="0.25">
      <c r="A39" s="210"/>
      <c r="B39" s="104"/>
      <c r="C39" s="104"/>
      <c r="D39" s="104"/>
      <c r="E39" s="104"/>
      <c r="F39" s="211" t="s">
        <v>58</v>
      </c>
    </row>
    <row r="40" spans="1:6" ht="27.95" customHeight="1" thickTop="1" x14ac:dyDescent="0.2">
      <c r="A40" s="269" t="s">
        <v>5</v>
      </c>
      <c r="B40" s="214">
        <f>SUM(B15:B39)</f>
        <v>302</v>
      </c>
      <c r="C40" s="214">
        <f>SUM(C15:C39)</f>
        <v>5</v>
      </c>
      <c r="D40" s="214">
        <f>SUM(D15:D39)</f>
        <v>11</v>
      </c>
      <c r="E40" s="214">
        <f>SUM(E15:E38)</f>
        <v>0</v>
      </c>
      <c r="F40" s="215">
        <f>SUM(B40:E40)</f>
        <v>318</v>
      </c>
    </row>
    <row r="41" spans="1:6" ht="27.95" customHeight="1" x14ac:dyDescent="0.2">
      <c r="A41" s="20"/>
      <c r="B41" s="19"/>
      <c r="C41" s="19"/>
      <c r="D41" s="19"/>
      <c r="E41" s="19"/>
      <c r="F41" s="19"/>
    </row>
    <row r="42" spans="1:6" ht="8.25" customHeight="1" x14ac:dyDescent="0.2">
      <c r="A42" s="17"/>
      <c r="B42" s="17"/>
      <c r="C42" s="17"/>
      <c r="D42" s="18"/>
      <c r="E42" s="18"/>
      <c r="F42" s="19"/>
    </row>
    <row r="43" spans="1:6" ht="35.25" customHeight="1" x14ac:dyDescent="0.2">
      <c r="A43" s="20"/>
      <c r="B43" s="19"/>
      <c r="C43" s="19"/>
      <c r="D43" s="19"/>
      <c r="E43" s="19"/>
      <c r="F43" s="19"/>
    </row>
    <row r="44" spans="1:6" ht="35.25" customHeight="1" x14ac:dyDescent="0.2">
      <c r="A44" s="20"/>
      <c r="B44" s="19"/>
      <c r="C44" s="19"/>
      <c r="D44" s="19"/>
      <c r="E44" s="19"/>
      <c r="F44" s="19"/>
    </row>
    <row r="45" spans="1:6" ht="35.25" customHeight="1" x14ac:dyDescent="0.2">
      <c r="A45" s="20"/>
      <c r="B45" s="19"/>
      <c r="C45" s="19"/>
      <c r="D45" s="19"/>
      <c r="E45" s="19"/>
      <c r="F45" s="19"/>
    </row>
    <row r="46" spans="1:6" ht="35.25" customHeight="1" x14ac:dyDescent="0.2">
      <c r="A46" s="20"/>
      <c r="B46" s="19"/>
      <c r="C46" s="19"/>
      <c r="D46" s="19"/>
      <c r="E46" s="19"/>
      <c r="F46" s="19"/>
    </row>
    <row r="47" spans="1:6" ht="35.25" customHeight="1" x14ac:dyDescent="0.2">
      <c r="A47" s="20"/>
      <c r="B47" s="19"/>
      <c r="C47" s="19"/>
      <c r="D47" s="19"/>
      <c r="E47" s="19"/>
      <c r="F47" s="19"/>
    </row>
    <row r="48" spans="1:6" ht="13.5" customHeight="1" x14ac:dyDescent="0.2">
      <c r="A48" s="20"/>
      <c r="B48" s="19"/>
      <c r="C48" s="19"/>
      <c r="D48" s="19"/>
      <c r="E48" s="19"/>
      <c r="F48" s="19"/>
    </row>
    <row r="49" spans="1:6" ht="18.75" customHeight="1" x14ac:dyDescent="0.2">
      <c r="A49" s="20"/>
      <c r="B49" s="19"/>
      <c r="C49" s="19"/>
      <c r="D49" s="19"/>
      <c r="E49" s="19"/>
      <c r="F49" s="19"/>
    </row>
    <row r="50" spans="1:6" ht="30.95" customHeight="1" x14ac:dyDescent="0.2">
      <c r="A50" s="21"/>
      <c r="B50" s="19"/>
      <c r="C50" s="19"/>
      <c r="D50" s="19"/>
      <c r="E50" s="19"/>
      <c r="F50" s="19"/>
    </row>
    <row r="51" spans="1:6" ht="30.95" customHeight="1" x14ac:dyDescent="0.2">
      <c r="F51" s="19"/>
    </row>
    <row r="52" spans="1:6" ht="30.95" customHeight="1" x14ac:dyDescent="0.2">
      <c r="F52" s="19"/>
    </row>
    <row r="53" spans="1:6" ht="30.95" customHeight="1" x14ac:dyDescent="0.2">
      <c r="A53" s="22"/>
      <c r="B53" s="22"/>
      <c r="C53" s="22"/>
      <c r="D53" s="22"/>
      <c r="E53" s="22"/>
      <c r="F53" s="19"/>
    </row>
    <row r="54" spans="1:6" ht="30.95" customHeight="1" x14ac:dyDescent="0.2">
      <c r="A54" s="16"/>
      <c r="B54" s="16"/>
      <c r="C54" s="16"/>
      <c r="D54" s="16"/>
      <c r="E54" s="16"/>
      <c r="F54" s="19"/>
    </row>
    <row r="55" spans="1:6" ht="30.95" customHeight="1" x14ac:dyDescent="0.2">
      <c r="A55" s="7"/>
      <c r="B55" s="7"/>
      <c r="C55" s="7"/>
      <c r="D55" s="7"/>
      <c r="E55" s="7"/>
      <c r="F55" s="19"/>
    </row>
    <row r="56" spans="1:6" ht="30.95" customHeight="1" x14ac:dyDescent="0.2">
      <c r="A56" s="20"/>
      <c r="B56" s="19"/>
      <c r="C56" s="19"/>
      <c r="D56" s="19"/>
      <c r="E56" s="19"/>
      <c r="F56" s="19"/>
    </row>
    <row r="57" spans="1:6" ht="30.95" customHeight="1" x14ac:dyDescent="0.2">
      <c r="A57" s="20"/>
      <c r="B57" s="19"/>
      <c r="C57" s="19"/>
      <c r="D57" s="19"/>
      <c r="E57" s="19"/>
      <c r="F57" s="19"/>
    </row>
    <row r="58" spans="1:6" ht="30.95" customHeight="1" x14ac:dyDescent="0.2">
      <c r="A58" s="20"/>
      <c r="B58" s="19"/>
      <c r="C58" s="19"/>
      <c r="D58" s="19"/>
      <c r="E58" s="19"/>
      <c r="F58" s="19"/>
    </row>
    <row r="59" spans="1:6" ht="30.95" customHeight="1" x14ac:dyDescent="0.2">
      <c r="A59" s="20"/>
      <c r="B59" s="19"/>
      <c r="C59" s="19"/>
      <c r="D59" s="19"/>
      <c r="E59" s="19"/>
      <c r="F59" s="19"/>
    </row>
    <row r="60" spans="1:6" ht="30.95" customHeight="1" x14ac:dyDescent="0.2">
      <c r="A60" s="20"/>
      <c r="B60" s="19"/>
      <c r="C60" s="19"/>
      <c r="D60" s="19"/>
      <c r="E60" s="19"/>
      <c r="F60" s="19"/>
    </row>
    <row r="61" spans="1:6" ht="30.95" customHeight="1" x14ac:dyDescent="0.2">
      <c r="A61" s="23"/>
      <c r="B61" s="18"/>
      <c r="C61" s="18"/>
      <c r="D61" s="18"/>
      <c r="E61" s="18"/>
      <c r="F61" s="19"/>
    </row>
    <row r="62" spans="1:6" ht="30.95" customHeight="1" x14ac:dyDescent="0.2">
      <c r="A62" s="20"/>
      <c r="B62" s="19"/>
      <c r="C62" s="19"/>
      <c r="D62" s="19"/>
      <c r="E62" s="19"/>
      <c r="F62" s="19"/>
    </row>
    <row r="63" spans="1:6" ht="30.95" customHeight="1" x14ac:dyDescent="0.2">
      <c r="A63" s="20"/>
      <c r="B63" s="19"/>
      <c r="C63" s="19"/>
      <c r="D63" s="19"/>
      <c r="E63" s="19"/>
      <c r="F63" s="19"/>
    </row>
    <row r="64" spans="1:6" ht="30.95" customHeight="1" x14ac:dyDescent="0.2">
      <c r="A64" s="21"/>
      <c r="B64" s="19"/>
      <c r="C64" s="19"/>
      <c r="D64" s="19"/>
      <c r="E64" s="19"/>
      <c r="F64" s="19"/>
    </row>
    <row r="65" spans="6:6" ht="15" x14ac:dyDescent="0.2">
      <c r="F65" s="19"/>
    </row>
    <row r="66" spans="6:6" ht="15" x14ac:dyDescent="0.2">
      <c r="F66" s="19"/>
    </row>
    <row r="67" spans="6:6" ht="15" x14ac:dyDescent="0.2">
      <c r="F67" s="19"/>
    </row>
    <row r="68" spans="6:6" ht="15" x14ac:dyDescent="0.2">
      <c r="F68" s="19"/>
    </row>
    <row r="69" spans="6:6" ht="15" x14ac:dyDescent="0.2">
      <c r="F69" s="19"/>
    </row>
    <row r="70" spans="6:6" ht="15" x14ac:dyDescent="0.2">
      <c r="F70" s="19"/>
    </row>
    <row r="71" spans="6:6" ht="15" x14ac:dyDescent="0.2">
      <c r="F71" s="19"/>
    </row>
    <row r="72" spans="6:6" ht="15" x14ac:dyDescent="0.2">
      <c r="F72" s="19"/>
    </row>
    <row r="73" spans="6:6" ht="15" x14ac:dyDescent="0.2">
      <c r="F73" s="19"/>
    </row>
    <row r="74" spans="6:6" ht="15" x14ac:dyDescent="0.2">
      <c r="F74" s="19"/>
    </row>
    <row r="75" spans="6:6" ht="15" x14ac:dyDescent="0.2">
      <c r="F75" s="19"/>
    </row>
    <row r="76" spans="6:6" ht="15" x14ac:dyDescent="0.2">
      <c r="F76" s="19"/>
    </row>
    <row r="77" spans="6:6" ht="15" x14ac:dyDescent="0.2">
      <c r="F77" s="19"/>
    </row>
    <row r="78" spans="6:6" ht="15" x14ac:dyDescent="0.2">
      <c r="F78" s="19"/>
    </row>
    <row r="79" spans="6:6" ht="15" x14ac:dyDescent="0.2">
      <c r="F79" s="19"/>
    </row>
    <row r="80" spans="6:6" ht="15" x14ac:dyDescent="0.2">
      <c r="F80" s="19"/>
    </row>
    <row r="81" spans="6:6" ht="15" x14ac:dyDescent="0.2">
      <c r="F81" s="19"/>
    </row>
    <row r="82" spans="6:6" ht="15" x14ac:dyDescent="0.2">
      <c r="F82" s="19"/>
    </row>
    <row r="83" spans="6:6" ht="15" x14ac:dyDescent="0.2">
      <c r="F83" s="19"/>
    </row>
    <row r="84" spans="6:6" ht="15" x14ac:dyDescent="0.2">
      <c r="F84" s="19"/>
    </row>
    <row r="85" spans="6:6" ht="15" x14ac:dyDescent="0.2">
      <c r="F85" s="19"/>
    </row>
    <row r="86" spans="6:6" ht="15" x14ac:dyDescent="0.2">
      <c r="F86" s="19"/>
    </row>
    <row r="87" spans="6:6" ht="15" x14ac:dyDescent="0.2">
      <c r="F87" s="19"/>
    </row>
    <row r="88" spans="6:6" ht="15" x14ac:dyDescent="0.2">
      <c r="F88" s="19"/>
    </row>
    <row r="89" spans="6:6" ht="15" x14ac:dyDescent="0.2">
      <c r="F89" s="19"/>
    </row>
    <row r="90" spans="6:6" ht="15" x14ac:dyDescent="0.2">
      <c r="F90" s="19"/>
    </row>
    <row r="91" spans="6:6" ht="15" x14ac:dyDescent="0.2">
      <c r="F91" s="19"/>
    </row>
    <row r="92" spans="6:6" ht="15" x14ac:dyDescent="0.2">
      <c r="F92" s="19"/>
    </row>
    <row r="93" spans="6:6" ht="15.75" x14ac:dyDescent="0.2">
      <c r="F93" s="25"/>
    </row>
    <row r="94" spans="6:6" ht="15.75" x14ac:dyDescent="0.2">
      <c r="F94" s="18"/>
    </row>
    <row r="95" spans="6:6" ht="15" x14ac:dyDescent="0.2">
      <c r="F95" s="19"/>
    </row>
    <row r="96" spans="6:6" ht="15.75" x14ac:dyDescent="0.2">
      <c r="F96" s="18"/>
    </row>
    <row r="97" spans="6:6" ht="15" x14ac:dyDescent="0.2">
      <c r="F97" s="19"/>
    </row>
    <row r="98" spans="6:6" ht="15" x14ac:dyDescent="0.2">
      <c r="F98" s="19"/>
    </row>
    <row r="99" spans="6:6" ht="15" x14ac:dyDescent="0.2">
      <c r="F99" s="19"/>
    </row>
    <row r="102" spans="6:6" ht="15.75" x14ac:dyDescent="0.2">
      <c r="F102" s="22"/>
    </row>
    <row r="103" spans="6:6" x14ac:dyDescent="0.2">
      <c r="F103" s="16"/>
    </row>
    <row r="104" spans="6:6" ht="15" x14ac:dyDescent="0.2">
      <c r="F104" s="7"/>
    </row>
    <row r="105" spans="6:6" ht="15" x14ac:dyDescent="0.2">
      <c r="F105" s="19"/>
    </row>
    <row r="106" spans="6:6" ht="15" x14ac:dyDescent="0.2">
      <c r="F106" s="19"/>
    </row>
    <row r="107" spans="6:6" ht="15" x14ac:dyDescent="0.2">
      <c r="F107" s="19"/>
    </row>
    <row r="108" spans="6:6" ht="15" x14ac:dyDescent="0.2">
      <c r="F108" s="19"/>
    </row>
    <row r="109" spans="6:6" ht="15" x14ac:dyDescent="0.2">
      <c r="F109" s="19"/>
    </row>
    <row r="110" spans="6:6" ht="15.75" x14ac:dyDescent="0.2">
      <c r="F110" s="18"/>
    </row>
    <row r="111" spans="6:6" ht="15" x14ac:dyDescent="0.2">
      <c r="F111" s="19"/>
    </row>
    <row r="112" spans="6:6" ht="15" x14ac:dyDescent="0.2">
      <c r="F112" s="19"/>
    </row>
    <row r="113" spans="6:6" ht="15" x14ac:dyDescent="0.2">
      <c r="F113" s="19"/>
    </row>
  </sheetData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topLeftCell="A61" zoomScaleNormal="100" workbookViewId="0">
      <selection activeCell="C30" sqref="C30"/>
    </sheetView>
  </sheetViews>
  <sheetFormatPr baseColWidth="10" defaultRowHeight="12.75" x14ac:dyDescent="0.2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3" spans="2:7" ht="12.75" customHeight="1" x14ac:dyDescent="0.2">
      <c r="B3" s="48"/>
      <c r="C3" s="48"/>
      <c r="D3" s="48"/>
      <c r="E3" s="48"/>
      <c r="F3" s="48"/>
      <c r="G3" s="48"/>
    </row>
    <row r="4" spans="2:7" ht="12.75" customHeight="1" x14ac:dyDescent="0.2">
      <c r="B4" s="48"/>
      <c r="C4" s="48"/>
      <c r="D4" s="48"/>
      <c r="E4" s="48"/>
      <c r="F4" s="48"/>
      <c r="G4" s="48"/>
    </row>
    <row r="5" spans="2:7" ht="12.75" customHeight="1" x14ac:dyDescent="0.2">
      <c r="B5" s="48"/>
      <c r="C5" s="48"/>
      <c r="D5" s="48"/>
      <c r="E5" s="48"/>
      <c r="F5" s="48"/>
      <c r="G5" s="48"/>
    </row>
    <row r="8" spans="2:7" ht="8.25" customHeight="1" x14ac:dyDescent="0.2"/>
    <row r="9" spans="2:7" ht="30" customHeight="1" x14ac:dyDescent="0.2">
      <c r="B9" s="108"/>
      <c r="C9" s="108"/>
      <c r="D9" s="108"/>
      <c r="E9" s="108"/>
      <c r="F9" s="108"/>
      <c r="G9" s="108"/>
    </row>
    <row r="10" spans="2:7" x14ac:dyDescent="0.2">
      <c r="B10" s="16"/>
      <c r="C10" s="16"/>
      <c r="D10" s="16"/>
      <c r="E10" s="16"/>
      <c r="F10" s="16"/>
      <c r="G10" s="16"/>
    </row>
    <row r="11" spans="2:7" ht="40.5" customHeight="1" x14ac:dyDescent="0.2"/>
    <row r="12" spans="2:7" ht="19.7" customHeight="1" x14ac:dyDescent="0.2"/>
    <row r="13" spans="2:7" ht="32.25" customHeight="1" x14ac:dyDescent="0.2">
      <c r="B13" s="206" t="s">
        <v>32</v>
      </c>
      <c r="C13" s="206" t="s">
        <v>112</v>
      </c>
    </row>
    <row r="14" spans="2:7" ht="21.6" customHeight="1" x14ac:dyDescent="0.2">
      <c r="B14" s="207" t="s">
        <v>34</v>
      </c>
      <c r="C14" s="213">
        <v>0</v>
      </c>
    </row>
    <row r="15" spans="2:7" ht="21.6" customHeight="1" x14ac:dyDescent="0.2">
      <c r="B15" s="207" t="s">
        <v>35</v>
      </c>
      <c r="C15" s="213">
        <v>4</v>
      </c>
    </row>
    <row r="16" spans="2:7" ht="21.6" customHeight="1" x14ac:dyDescent="0.2">
      <c r="B16" s="207" t="s">
        <v>36</v>
      </c>
      <c r="C16" s="283">
        <v>4</v>
      </c>
    </row>
    <row r="17" spans="2:3" ht="21.6" customHeight="1" x14ac:dyDescent="0.2">
      <c r="B17" s="207" t="s">
        <v>37</v>
      </c>
      <c r="C17" s="283">
        <v>3</v>
      </c>
    </row>
    <row r="18" spans="2:3" ht="21.6" customHeight="1" x14ac:dyDescent="0.2">
      <c r="B18" s="207" t="s">
        <v>38</v>
      </c>
      <c r="C18" s="213">
        <v>0</v>
      </c>
    </row>
    <row r="19" spans="2:3" ht="21.6" customHeight="1" x14ac:dyDescent="0.2">
      <c r="B19" s="207" t="s">
        <v>39</v>
      </c>
      <c r="C19" s="213">
        <v>1</v>
      </c>
    </row>
    <row r="20" spans="2:3" ht="21.6" customHeight="1" x14ac:dyDescent="0.2">
      <c r="B20" s="207" t="s">
        <v>40</v>
      </c>
      <c r="C20" s="213">
        <v>0</v>
      </c>
    </row>
    <row r="21" spans="2:3" ht="21.6" customHeight="1" x14ac:dyDescent="0.2">
      <c r="B21" s="207" t="s">
        <v>41</v>
      </c>
      <c r="C21" s="213">
        <v>0</v>
      </c>
    </row>
    <row r="22" spans="2:3" ht="21.6" customHeight="1" x14ac:dyDescent="0.2">
      <c r="B22" s="207" t="s">
        <v>42</v>
      </c>
      <c r="C22" s="213">
        <v>0</v>
      </c>
    </row>
    <row r="23" spans="2:3" ht="21.6" customHeight="1" x14ac:dyDescent="0.2">
      <c r="B23" s="207" t="s">
        <v>43</v>
      </c>
      <c r="C23" s="213">
        <v>1</v>
      </c>
    </row>
    <row r="24" spans="2:3" ht="21.6" customHeight="1" x14ac:dyDescent="0.2">
      <c r="B24" s="207" t="s">
        <v>44</v>
      </c>
      <c r="C24" s="213">
        <v>1</v>
      </c>
    </row>
    <row r="25" spans="2:3" ht="21.6" customHeight="1" x14ac:dyDescent="0.2">
      <c r="B25" s="207" t="s">
        <v>45</v>
      </c>
      <c r="C25" s="213">
        <v>1</v>
      </c>
    </row>
    <row r="26" spans="2:3" ht="21.6" customHeight="1" x14ac:dyDescent="0.2">
      <c r="B26" s="207" t="s">
        <v>46</v>
      </c>
      <c r="C26" s="213">
        <v>0</v>
      </c>
    </row>
    <row r="27" spans="2:3" ht="21.6" customHeight="1" x14ac:dyDescent="0.2">
      <c r="B27" s="207" t="s">
        <v>47</v>
      </c>
      <c r="C27" s="213">
        <v>1</v>
      </c>
    </row>
    <row r="28" spans="2:3" ht="21.6" customHeight="1" x14ac:dyDescent="0.2">
      <c r="B28" s="207" t="s">
        <v>48</v>
      </c>
      <c r="C28" s="213">
        <v>1</v>
      </c>
    </row>
    <row r="29" spans="2:3" ht="21.6" customHeight="1" x14ac:dyDescent="0.2">
      <c r="B29" s="207" t="s">
        <v>49</v>
      </c>
      <c r="C29" s="213">
        <v>0</v>
      </c>
    </row>
    <row r="30" spans="2:3" ht="21.6" customHeight="1" x14ac:dyDescent="0.2">
      <c r="B30" s="207" t="s">
        <v>50</v>
      </c>
      <c r="C30" s="213">
        <v>0</v>
      </c>
    </row>
    <row r="31" spans="2:3" ht="21.6" customHeight="1" x14ac:dyDescent="0.2">
      <c r="B31" s="207" t="s">
        <v>51</v>
      </c>
      <c r="C31" s="213">
        <v>1</v>
      </c>
    </row>
    <row r="32" spans="2:3" ht="21.6" customHeight="1" x14ac:dyDescent="0.2">
      <c r="B32" s="207" t="s">
        <v>52</v>
      </c>
      <c r="C32" s="213">
        <v>0</v>
      </c>
    </row>
    <row r="33" spans="2:9" ht="21.6" customHeight="1" x14ac:dyDescent="0.2">
      <c r="B33" s="207" t="s">
        <v>53</v>
      </c>
      <c r="C33" s="213">
        <v>2</v>
      </c>
    </row>
    <row r="34" spans="2:9" ht="21.6" customHeight="1" x14ac:dyDescent="0.2">
      <c r="B34" s="207" t="s">
        <v>54</v>
      </c>
      <c r="C34" s="213">
        <v>3</v>
      </c>
    </row>
    <row r="35" spans="2:9" ht="21.6" customHeight="1" x14ac:dyDescent="0.2">
      <c r="B35" s="207" t="s">
        <v>55</v>
      </c>
      <c r="C35" s="283">
        <v>1</v>
      </c>
    </row>
    <row r="36" spans="2:9" s="26" customFormat="1" ht="21.6" customHeight="1" x14ac:dyDescent="0.2">
      <c r="B36" s="207" t="s">
        <v>56</v>
      </c>
      <c r="C36" s="213">
        <v>3</v>
      </c>
    </row>
    <row r="37" spans="2:9" ht="21.6" customHeight="1" x14ac:dyDescent="0.2">
      <c r="B37" s="209" t="s">
        <v>57</v>
      </c>
      <c r="C37" s="213">
        <v>2</v>
      </c>
    </row>
    <row r="38" spans="2:9" ht="14.25" customHeight="1" thickBot="1" x14ac:dyDescent="0.25">
      <c r="B38" s="280"/>
      <c r="C38" s="281"/>
      <c r="D38" s="18"/>
      <c r="E38" s="18"/>
      <c r="F38" s="18"/>
      <c r="G38" s="19"/>
    </row>
    <row r="39" spans="2:9" ht="27.95" customHeight="1" thickTop="1" x14ac:dyDescent="0.2">
      <c r="B39" s="212" t="s">
        <v>5</v>
      </c>
      <c r="C39" s="282">
        <f>SUM(C14:C38)</f>
        <v>29</v>
      </c>
      <c r="D39" s="18"/>
      <c r="E39" s="18"/>
      <c r="F39" s="18"/>
      <c r="G39" s="19"/>
    </row>
    <row r="40" spans="2:9" ht="27.95" customHeight="1" x14ac:dyDescent="0.2">
      <c r="B40" s="17"/>
      <c r="C40" s="18"/>
      <c r="D40" s="18"/>
      <c r="E40" s="18"/>
      <c r="F40" s="18"/>
      <c r="G40" s="19"/>
    </row>
    <row r="41" spans="2:9" ht="27.95" customHeight="1" x14ac:dyDescent="0.2">
      <c r="B41" s="17"/>
      <c r="C41" s="18"/>
      <c r="D41" s="18"/>
      <c r="E41" s="18"/>
      <c r="F41" s="18"/>
      <c r="G41" s="19"/>
    </row>
    <row r="42" spans="2:9" ht="27.95" customHeight="1" x14ac:dyDescent="0.2">
      <c r="B42" s="17"/>
      <c r="C42" s="18"/>
      <c r="D42" s="18"/>
      <c r="E42" s="18"/>
      <c r="F42" s="18"/>
      <c r="G42" s="19"/>
    </row>
    <row r="43" spans="2:9" ht="27.95" customHeight="1" x14ac:dyDescent="0.2">
      <c r="B43" s="17"/>
      <c r="C43" s="18"/>
      <c r="D43" s="18"/>
      <c r="E43" s="18"/>
      <c r="F43" s="18"/>
      <c r="G43" s="19"/>
    </row>
    <row r="44" spans="2:9" ht="27.95" customHeight="1" x14ac:dyDescent="0.2">
      <c r="B44" s="17"/>
      <c r="C44" s="18"/>
      <c r="D44" s="18"/>
      <c r="E44" s="18"/>
      <c r="F44" s="18"/>
      <c r="G44" s="19"/>
    </row>
    <row r="45" spans="2:9" ht="30.95" customHeight="1" x14ac:dyDescent="0.2">
      <c r="B45" s="109"/>
      <c r="C45" s="109"/>
      <c r="D45" s="109"/>
      <c r="E45" s="109"/>
      <c r="F45" s="109"/>
      <c r="G45" s="109"/>
      <c r="H45" s="52"/>
      <c r="I45" s="52"/>
    </row>
    <row r="46" spans="2:9" ht="30.95" customHeight="1" x14ac:dyDescent="0.2">
      <c r="G46" s="19"/>
    </row>
    <row r="47" spans="2:9" ht="33" customHeight="1" x14ac:dyDescent="0.2">
      <c r="B47" s="110" t="s">
        <v>59</v>
      </c>
      <c r="C47" s="111" t="s">
        <v>112</v>
      </c>
      <c r="G47" s="19"/>
    </row>
    <row r="48" spans="2:9" ht="21.6" customHeight="1" x14ac:dyDescent="0.2">
      <c r="B48" s="112" t="s">
        <v>115</v>
      </c>
      <c r="C48" s="113"/>
      <c r="D48" s="22"/>
      <c r="E48" s="22"/>
      <c r="F48" s="22"/>
      <c r="G48" s="19"/>
    </row>
    <row r="49" spans="2:7" ht="21.6" customHeight="1" x14ac:dyDescent="0.2">
      <c r="B49" s="112" t="s">
        <v>60</v>
      </c>
      <c r="C49" s="114">
        <v>2</v>
      </c>
      <c r="D49" s="16"/>
      <c r="E49" s="16"/>
      <c r="F49" s="16"/>
      <c r="G49" s="19"/>
    </row>
    <row r="50" spans="2:7" ht="21.6" customHeight="1" x14ac:dyDescent="0.2">
      <c r="B50" s="112" t="s">
        <v>61</v>
      </c>
      <c r="C50" s="115">
        <v>5</v>
      </c>
      <c r="D50" s="7"/>
      <c r="E50" s="7"/>
      <c r="F50" s="7"/>
      <c r="G50" s="19"/>
    </row>
    <row r="51" spans="2:7" ht="21.6" customHeight="1" x14ac:dyDescent="0.2">
      <c r="B51" s="112" t="s">
        <v>62</v>
      </c>
      <c r="C51" s="115">
        <v>4</v>
      </c>
      <c r="D51" s="19"/>
      <c r="E51" s="19"/>
      <c r="F51" s="19"/>
      <c r="G51" s="19"/>
    </row>
    <row r="52" spans="2:7" ht="21.6" customHeight="1" x14ac:dyDescent="0.2">
      <c r="B52" s="112" t="s">
        <v>63</v>
      </c>
      <c r="C52" s="115">
        <v>5</v>
      </c>
      <c r="D52" s="19"/>
      <c r="E52" s="19"/>
      <c r="F52" s="19"/>
      <c r="G52" s="19"/>
    </row>
    <row r="53" spans="2:7" ht="21.6" customHeight="1" x14ac:dyDescent="0.2">
      <c r="B53" s="112" t="s">
        <v>64</v>
      </c>
      <c r="C53" s="116">
        <v>4</v>
      </c>
      <c r="D53" s="19"/>
      <c r="E53" s="19"/>
      <c r="F53" s="19"/>
      <c r="G53" s="19"/>
    </row>
    <row r="54" spans="2:7" ht="21.6" customHeight="1" x14ac:dyDescent="0.2">
      <c r="B54" s="112" t="s">
        <v>65</v>
      </c>
      <c r="C54" s="114">
        <v>1</v>
      </c>
      <c r="D54" s="19"/>
      <c r="E54" s="19"/>
      <c r="F54" s="19"/>
      <c r="G54" s="19"/>
    </row>
    <row r="55" spans="2:7" ht="21.6" customHeight="1" x14ac:dyDescent="0.2">
      <c r="B55" s="112" t="s">
        <v>66</v>
      </c>
      <c r="C55" s="114">
        <v>4</v>
      </c>
      <c r="D55" s="19"/>
      <c r="E55" s="19"/>
      <c r="F55" s="19"/>
      <c r="G55" s="19"/>
    </row>
    <row r="56" spans="2:7" ht="21.6" customHeight="1" x14ac:dyDescent="0.2">
      <c r="B56" s="112" t="s">
        <v>67</v>
      </c>
      <c r="C56" s="114">
        <v>2</v>
      </c>
      <c r="D56" s="18"/>
      <c r="E56" s="18"/>
      <c r="F56" s="18"/>
      <c r="G56" s="19"/>
    </row>
    <row r="57" spans="2:7" ht="21.6" customHeight="1" x14ac:dyDescent="0.2">
      <c r="B57" s="112" t="s">
        <v>68</v>
      </c>
      <c r="C57" s="114">
        <v>0</v>
      </c>
      <c r="D57" s="19"/>
      <c r="E57" s="19"/>
      <c r="F57" s="19"/>
      <c r="G57" s="19"/>
    </row>
    <row r="58" spans="2:7" ht="21.6" customHeight="1" x14ac:dyDescent="0.2">
      <c r="B58" s="112" t="s">
        <v>69</v>
      </c>
      <c r="C58" s="114">
        <v>1</v>
      </c>
      <c r="D58" s="19"/>
      <c r="E58" s="19"/>
      <c r="F58" s="19"/>
      <c r="G58" s="19"/>
    </row>
    <row r="59" spans="2:7" ht="21.6" customHeight="1" x14ac:dyDescent="0.2">
      <c r="B59" s="112" t="s">
        <v>70</v>
      </c>
      <c r="C59" s="114">
        <v>0</v>
      </c>
      <c r="D59" s="19"/>
      <c r="E59" s="19"/>
      <c r="F59" s="19"/>
      <c r="G59" s="19"/>
    </row>
    <row r="60" spans="2:7" ht="21.6" customHeight="1" x14ac:dyDescent="0.2">
      <c r="B60" s="112" t="s">
        <v>71</v>
      </c>
      <c r="C60" s="114">
        <v>0</v>
      </c>
      <c r="G60" s="19"/>
    </row>
    <row r="61" spans="2:7" ht="21.6" customHeight="1" x14ac:dyDescent="0.2">
      <c r="B61" s="112" t="s">
        <v>72</v>
      </c>
      <c r="C61" s="114">
        <v>0</v>
      </c>
      <c r="G61" s="19"/>
    </row>
    <row r="62" spans="2:7" ht="21.6" customHeight="1" x14ac:dyDescent="0.2">
      <c r="B62" s="112" t="s">
        <v>73</v>
      </c>
      <c r="C62" s="114">
        <v>0</v>
      </c>
      <c r="G62" s="19"/>
    </row>
    <row r="63" spans="2:7" ht="21.6" customHeight="1" x14ac:dyDescent="0.2">
      <c r="B63" s="112" t="s">
        <v>74</v>
      </c>
      <c r="C63" s="114">
        <v>0</v>
      </c>
      <c r="G63" s="19"/>
    </row>
    <row r="64" spans="2:7" ht="21.6" customHeight="1" x14ac:dyDescent="0.2">
      <c r="B64" s="112" t="s">
        <v>108</v>
      </c>
      <c r="C64" s="114">
        <v>1</v>
      </c>
      <c r="G64" s="19"/>
    </row>
    <row r="65" spans="2:7" ht="21.6" customHeight="1" x14ac:dyDescent="0.2">
      <c r="B65" s="117" t="s">
        <v>5</v>
      </c>
      <c r="C65" s="118">
        <f>SUM(C48:C64)</f>
        <v>29</v>
      </c>
      <c r="G65" s="19"/>
    </row>
    <row r="66" spans="2:7" ht="21.95" customHeight="1" x14ac:dyDescent="0.2">
      <c r="G66" s="19"/>
    </row>
    <row r="67" spans="2:7" ht="3.75" customHeight="1" x14ac:dyDescent="0.2">
      <c r="G67" s="19"/>
    </row>
    <row r="68" spans="2:7" ht="9.75" customHeight="1" x14ac:dyDescent="0.2">
      <c r="D68" s="28"/>
      <c r="G68" s="19"/>
    </row>
    <row r="69" spans="2:7" ht="13.5" customHeight="1" x14ac:dyDescent="0.2">
      <c r="B69" s="365"/>
      <c r="C69" s="365"/>
      <c r="G69" s="19"/>
    </row>
    <row r="70" spans="2:7" ht="21.95" customHeight="1" thickBot="1" x14ac:dyDescent="0.25">
      <c r="G70" s="19"/>
    </row>
    <row r="71" spans="2:7" ht="58.5" customHeight="1" thickBot="1" x14ac:dyDescent="0.3">
      <c r="B71" s="363" t="s">
        <v>119</v>
      </c>
      <c r="C71" s="364"/>
      <c r="E71" s="366" t="s">
        <v>107</v>
      </c>
      <c r="F71" s="367"/>
      <c r="G71" s="19"/>
    </row>
    <row r="72" spans="2:7" ht="15.75" customHeight="1" x14ac:dyDescent="0.25">
      <c r="B72" s="270" t="s">
        <v>120</v>
      </c>
      <c r="C72" s="271" t="s">
        <v>104</v>
      </c>
      <c r="E72" s="274" t="s">
        <v>14</v>
      </c>
      <c r="F72" s="276">
        <v>28</v>
      </c>
      <c r="G72" s="19"/>
    </row>
    <row r="73" spans="2:7" ht="16.5" thickBot="1" x14ac:dyDescent="0.3">
      <c r="B73" s="272" t="s">
        <v>102</v>
      </c>
      <c r="C73" s="278">
        <v>23</v>
      </c>
      <c r="E73" s="275" t="s">
        <v>15</v>
      </c>
      <c r="F73" s="277">
        <v>1</v>
      </c>
      <c r="G73" s="19"/>
    </row>
    <row r="74" spans="2:7" ht="15.75" x14ac:dyDescent="0.25">
      <c r="B74" s="273" t="s">
        <v>103</v>
      </c>
      <c r="C74" s="279">
        <v>6</v>
      </c>
      <c r="G74" s="19"/>
    </row>
    <row r="75" spans="2:7" ht="15" x14ac:dyDescent="0.2">
      <c r="G75" s="19"/>
    </row>
    <row r="76" spans="2:7" ht="27.75" customHeight="1" x14ac:dyDescent="0.2">
      <c r="G76" s="19"/>
    </row>
    <row r="77" spans="2:7" ht="15" x14ac:dyDescent="0.2">
      <c r="G77" s="19"/>
    </row>
    <row r="78" spans="2:7" ht="15" x14ac:dyDescent="0.2">
      <c r="G78" s="19"/>
    </row>
    <row r="79" spans="2:7" ht="15" x14ac:dyDescent="0.2">
      <c r="G79" s="19"/>
    </row>
    <row r="80" spans="2:7" ht="15" x14ac:dyDescent="0.2">
      <c r="G80" s="19"/>
    </row>
    <row r="81" spans="7:7" ht="15.75" x14ac:dyDescent="0.2">
      <c r="G81" s="25"/>
    </row>
    <row r="82" spans="7:7" ht="15.75" x14ac:dyDescent="0.2">
      <c r="G82" s="18"/>
    </row>
    <row r="83" spans="7:7" ht="15" x14ac:dyDescent="0.2">
      <c r="G83" s="19"/>
    </row>
    <row r="84" spans="7:7" ht="15.75" x14ac:dyDescent="0.2">
      <c r="G84" s="18"/>
    </row>
    <row r="85" spans="7:7" ht="15" x14ac:dyDescent="0.2">
      <c r="G85" s="19"/>
    </row>
    <row r="86" spans="7:7" ht="15" x14ac:dyDescent="0.2">
      <c r="G86" s="19"/>
    </row>
    <row r="87" spans="7:7" ht="15" x14ac:dyDescent="0.2">
      <c r="G87" s="19"/>
    </row>
    <row r="90" spans="7:7" ht="15.75" x14ac:dyDescent="0.2">
      <c r="G90" s="22"/>
    </row>
    <row r="91" spans="7:7" x14ac:dyDescent="0.2">
      <c r="G91" s="16"/>
    </row>
    <row r="92" spans="7:7" ht="15" x14ac:dyDescent="0.2">
      <c r="G92" s="7"/>
    </row>
    <row r="93" spans="7:7" ht="15" x14ac:dyDescent="0.2">
      <c r="G93" s="19"/>
    </row>
    <row r="94" spans="7:7" ht="15" x14ac:dyDescent="0.2">
      <c r="G94" s="19"/>
    </row>
    <row r="95" spans="7:7" ht="15" x14ac:dyDescent="0.2">
      <c r="G95" s="19"/>
    </row>
    <row r="96" spans="7:7" ht="15" x14ac:dyDescent="0.2">
      <c r="G96" s="19"/>
    </row>
    <row r="97" spans="7:7" ht="15" x14ac:dyDescent="0.2">
      <c r="G97" s="19"/>
    </row>
    <row r="98" spans="7:7" ht="15.75" x14ac:dyDescent="0.2">
      <c r="G98" s="18"/>
    </row>
    <row r="99" spans="7:7" ht="15" x14ac:dyDescent="0.2">
      <c r="G99" s="19"/>
    </row>
    <row r="100" spans="7:7" ht="15" x14ac:dyDescent="0.2">
      <c r="G100" s="19"/>
    </row>
    <row r="101" spans="7:7" ht="15" x14ac:dyDescent="0.2">
      <c r="G101" s="19"/>
    </row>
  </sheetData>
  <mergeCells count="3">
    <mergeCell ref="B71:C71"/>
    <mergeCell ref="B69:C69"/>
    <mergeCell ref="E71:F71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0"/>
  <sheetViews>
    <sheetView showGridLines="0" view="pageLayout" topLeftCell="A13" zoomScaleNormal="100" workbookViewId="0">
      <selection activeCell="C30" sqref="C30"/>
    </sheetView>
  </sheetViews>
  <sheetFormatPr baseColWidth="10" defaultRowHeight="12.75" x14ac:dyDescent="0.2"/>
  <cols>
    <col min="1" max="1" width="10.5703125" style="15" customWidth="1"/>
    <col min="2" max="2" width="61.85546875" style="15" customWidth="1"/>
    <col min="3" max="3" width="35.7109375" style="15" customWidth="1"/>
    <col min="4" max="4" width="3.42578125" style="15" customWidth="1"/>
    <col min="5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3" spans="2:7" ht="26.25" x14ac:dyDescent="0.2">
      <c r="B3" s="51"/>
      <c r="C3" s="51"/>
    </row>
    <row r="4" spans="2:7" ht="26.25" x14ac:dyDescent="0.2">
      <c r="B4" s="51"/>
      <c r="C4" s="51"/>
    </row>
    <row r="5" spans="2:7" ht="12.75" customHeight="1" x14ac:dyDescent="0.2">
      <c r="B5" s="51"/>
      <c r="C5" s="51"/>
      <c r="D5" s="53"/>
      <c r="E5" s="53"/>
      <c r="F5" s="53"/>
      <c r="G5" s="53"/>
    </row>
    <row r="6" spans="2:7" ht="29.25" customHeight="1" x14ac:dyDescent="0.2">
      <c r="D6" s="53"/>
      <c r="E6" s="53"/>
      <c r="F6" s="53"/>
      <c r="G6" s="53"/>
    </row>
    <row r="7" spans="2:7" ht="23.25" customHeight="1" x14ac:dyDescent="0.2"/>
    <row r="8" spans="2:7" ht="23.25" customHeight="1" x14ac:dyDescent="0.2"/>
    <row r="9" spans="2:7" ht="17.25" customHeight="1" thickBot="1" x14ac:dyDescent="0.25"/>
    <row r="10" spans="2:7" ht="27" customHeight="1" thickBot="1" x14ac:dyDescent="0.25">
      <c r="B10" s="284" t="s">
        <v>81</v>
      </c>
      <c r="C10" s="285" t="s">
        <v>82</v>
      </c>
    </row>
    <row r="11" spans="2:7" ht="21" customHeight="1" x14ac:dyDescent="0.2">
      <c r="B11" s="318" t="s">
        <v>83</v>
      </c>
      <c r="C11" s="306">
        <v>515</v>
      </c>
    </row>
    <row r="12" spans="2:7" ht="20.25" customHeight="1" x14ac:dyDescent="0.2">
      <c r="B12" s="313" t="s">
        <v>84</v>
      </c>
      <c r="C12" s="307">
        <v>414</v>
      </c>
    </row>
    <row r="13" spans="2:7" ht="18.75" customHeight="1" x14ac:dyDescent="0.2">
      <c r="B13" s="313" t="s">
        <v>85</v>
      </c>
      <c r="C13" s="307">
        <v>421</v>
      </c>
    </row>
    <row r="14" spans="2:7" ht="16.5" customHeight="1" x14ac:dyDescent="0.2">
      <c r="B14" s="313" t="s">
        <v>86</v>
      </c>
      <c r="C14" s="307">
        <v>1</v>
      </c>
    </row>
    <row r="15" spans="2:7" ht="27.95" customHeight="1" x14ac:dyDescent="0.2">
      <c r="B15" s="313" t="s">
        <v>87</v>
      </c>
      <c r="C15" s="307">
        <v>170</v>
      </c>
    </row>
    <row r="16" spans="2:7" ht="18" customHeight="1" thickBot="1" x14ac:dyDescent="0.25">
      <c r="B16" s="314" t="s">
        <v>88</v>
      </c>
      <c r="C16" s="308">
        <v>32</v>
      </c>
    </row>
    <row r="17" spans="2:3" ht="13.5" customHeight="1" thickBot="1" x14ac:dyDescent="0.25">
      <c r="B17" s="288"/>
      <c r="C17" s="289"/>
    </row>
    <row r="18" spans="2:3" ht="18.75" customHeight="1" thickBot="1" x14ac:dyDescent="0.25">
      <c r="B18" s="290" t="s">
        <v>101</v>
      </c>
      <c r="C18" s="291" t="s">
        <v>152</v>
      </c>
    </row>
    <row r="19" spans="2:3" ht="15.75" customHeight="1" thickBot="1" x14ac:dyDescent="0.25">
      <c r="B19" s="292"/>
      <c r="C19" s="293"/>
    </row>
    <row r="20" spans="2:3" ht="21" customHeight="1" thickBot="1" x14ac:dyDescent="0.25">
      <c r="B20" s="294" t="s">
        <v>89</v>
      </c>
      <c r="C20" s="295" t="s">
        <v>82</v>
      </c>
    </row>
    <row r="21" spans="2:3" ht="27.95" customHeight="1" x14ac:dyDescent="0.2">
      <c r="B21" s="317" t="s">
        <v>90</v>
      </c>
      <c r="C21" s="309">
        <v>593</v>
      </c>
    </row>
    <row r="22" spans="2:3" ht="27.95" customHeight="1" x14ac:dyDescent="0.2">
      <c r="B22" s="313" t="s">
        <v>91</v>
      </c>
      <c r="C22" s="310">
        <v>1</v>
      </c>
    </row>
    <row r="23" spans="2:3" ht="26.25" customHeight="1" x14ac:dyDescent="0.2">
      <c r="B23" s="313" t="s">
        <v>92</v>
      </c>
      <c r="C23" s="307">
        <v>52</v>
      </c>
    </row>
    <row r="24" spans="2:3" ht="27.95" customHeight="1" x14ac:dyDescent="0.2">
      <c r="B24" s="313" t="s">
        <v>93</v>
      </c>
      <c r="C24" s="307">
        <v>0</v>
      </c>
    </row>
    <row r="25" spans="2:3" ht="24" customHeight="1" x14ac:dyDescent="0.2">
      <c r="B25" s="313" t="s">
        <v>94</v>
      </c>
      <c r="C25" s="307">
        <v>1</v>
      </c>
    </row>
    <row r="26" spans="2:3" ht="18.75" customHeight="1" x14ac:dyDescent="0.2">
      <c r="B26" s="313" t="s">
        <v>95</v>
      </c>
      <c r="C26" s="307">
        <v>0</v>
      </c>
    </row>
    <row r="27" spans="2:3" ht="27.95" customHeight="1" x14ac:dyDescent="0.2">
      <c r="B27" s="313" t="s">
        <v>191</v>
      </c>
      <c r="C27" s="307">
        <v>1</v>
      </c>
    </row>
    <row r="28" spans="2:3" ht="18.75" customHeight="1" thickBot="1" x14ac:dyDescent="0.25">
      <c r="B28" s="286"/>
      <c r="C28" s="287"/>
    </row>
    <row r="29" spans="2:3" ht="21.75" customHeight="1" thickBot="1" x14ac:dyDescent="0.25">
      <c r="B29" s="311" t="s">
        <v>113</v>
      </c>
      <c r="C29" s="312">
        <f>C21+C23+C25+C26+C27+C22+C24</f>
        <v>648</v>
      </c>
    </row>
    <row r="30" spans="2:3" ht="8.25" customHeight="1" thickBot="1" x14ac:dyDescent="0.25">
      <c r="B30" s="296"/>
      <c r="C30" s="297"/>
    </row>
    <row r="31" spans="2:3" ht="25.5" customHeight="1" thickBot="1" x14ac:dyDescent="0.25">
      <c r="B31" s="290" t="s">
        <v>100</v>
      </c>
      <c r="C31" s="298" t="s">
        <v>152</v>
      </c>
    </row>
    <row r="32" spans="2:3" ht="12.75" customHeight="1" thickBot="1" x14ac:dyDescent="0.25">
      <c r="B32" s="299"/>
      <c r="C32" s="293"/>
    </row>
    <row r="33" spans="2:3" ht="21.75" customHeight="1" x14ac:dyDescent="0.2">
      <c r="B33" s="300" t="s">
        <v>96</v>
      </c>
      <c r="C33" s="301" t="s">
        <v>5</v>
      </c>
    </row>
    <row r="34" spans="2:3" ht="19.5" customHeight="1" x14ac:dyDescent="0.2">
      <c r="B34" s="313" t="s">
        <v>97</v>
      </c>
      <c r="C34" s="304">
        <v>121</v>
      </c>
    </row>
    <row r="35" spans="2:3" ht="27.95" customHeight="1" x14ac:dyDescent="0.2">
      <c r="B35" s="313" t="s">
        <v>98</v>
      </c>
      <c r="C35" s="304">
        <v>136</v>
      </c>
    </row>
    <row r="36" spans="2:3" ht="25.5" customHeight="1" thickBot="1" x14ac:dyDescent="0.25">
      <c r="B36" s="314" t="s">
        <v>99</v>
      </c>
      <c r="C36" s="305">
        <v>61</v>
      </c>
    </row>
    <row r="37" spans="2:3" ht="7.5" customHeight="1" thickBot="1" x14ac:dyDescent="0.25">
      <c r="B37" s="302"/>
      <c r="C37" s="303"/>
    </row>
    <row r="38" spans="2:3" ht="27" customHeight="1" thickBot="1" x14ac:dyDescent="0.25">
      <c r="B38" s="315" t="s">
        <v>5</v>
      </c>
      <c r="C38" s="316">
        <f>SUM(C34:C37)</f>
        <v>318</v>
      </c>
    </row>
    <row r="39" spans="2:3" ht="30" customHeight="1" x14ac:dyDescent="0.2"/>
    <row r="40" spans="2:3" ht="27.95" customHeight="1" x14ac:dyDescent="0.2">
      <c r="B40" s="17"/>
      <c r="C40" s="18"/>
    </row>
    <row r="41" spans="2:3" ht="27.95" customHeight="1" x14ac:dyDescent="0.2">
      <c r="B41" s="20"/>
      <c r="C41" s="19"/>
    </row>
    <row r="42" spans="2:3" ht="27.95" customHeight="1" x14ac:dyDescent="0.2">
      <c r="B42" s="17"/>
      <c r="C42" s="17"/>
    </row>
    <row r="43" spans="2:3" ht="27.95" customHeight="1" x14ac:dyDescent="0.2">
      <c r="B43" s="20"/>
      <c r="C43" s="19"/>
    </row>
    <row r="44" spans="2:3" ht="30.95" customHeight="1" x14ac:dyDescent="0.2">
      <c r="B44" s="20"/>
      <c r="C44" s="19"/>
    </row>
    <row r="45" spans="2:3" ht="30.95" customHeight="1" x14ac:dyDescent="0.2">
      <c r="B45" s="46"/>
      <c r="C45" s="19"/>
    </row>
    <row r="46" spans="2:3" ht="30.95" customHeight="1" x14ac:dyDescent="0.2">
      <c r="B46" s="368"/>
      <c r="C46" s="368"/>
    </row>
    <row r="47" spans="2:3" ht="30.95" customHeight="1" x14ac:dyDescent="0.2"/>
    <row r="48" spans="2:3" ht="30.95" customHeight="1" x14ac:dyDescent="0.2">
      <c r="B48" s="22"/>
      <c r="C48" s="22"/>
    </row>
    <row r="49" spans="2:3" ht="30.95" customHeight="1" x14ac:dyDescent="0.2">
      <c r="B49" s="16"/>
      <c r="C49" s="16"/>
    </row>
    <row r="50" spans="2:3" ht="30.95" customHeight="1" x14ac:dyDescent="0.2">
      <c r="B50" s="7"/>
      <c r="C50" s="7"/>
    </row>
    <row r="51" spans="2:3" ht="30.95" customHeight="1" x14ac:dyDescent="0.2">
      <c r="B51" s="20"/>
      <c r="C51" s="19"/>
    </row>
    <row r="52" spans="2:3" ht="30.95" customHeight="1" x14ac:dyDescent="0.2">
      <c r="B52" s="20"/>
      <c r="C52" s="19"/>
    </row>
    <row r="53" spans="2:3" ht="30.95" customHeight="1" x14ac:dyDescent="0.2">
      <c r="B53" s="20"/>
      <c r="C53" s="19"/>
    </row>
    <row r="54" spans="2:3" ht="30.95" customHeight="1" x14ac:dyDescent="0.2">
      <c r="B54" s="20"/>
      <c r="C54" s="19"/>
    </row>
    <row r="55" spans="2:3" ht="30.95" customHeight="1" x14ac:dyDescent="0.2">
      <c r="B55" s="20"/>
      <c r="C55" s="19"/>
    </row>
    <row r="56" spans="2:3" ht="30.95" customHeight="1" x14ac:dyDescent="0.2">
      <c r="B56" s="23"/>
      <c r="C56" s="18"/>
    </row>
    <row r="57" spans="2:3" ht="30.95" customHeight="1" x14ac:dyDescent="0.2">
      <c r="B57" s="20"/>
      <c r="C57" s="19"/>
    </row>
    <row r="58" spans="2:3" ht="30.95" customHeight="1" x14ac:dyDescent="0.2">
      <c r="B58" s="20"/>
      <c r="C58" s="19"/>
    </row>
    <row r="59" spans="2:3" ht="30.95" customHeight="1" x14ac:dyDescent="0.2">
      <c r="B59" s="21"/>
      <c r="C59" s="19"/>
    </row>
    <row r="60" spans="2:3" ht="30.95" customHeight="1" x14ac:dyDescent="0.2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5"/>
  <sheetViews>
    <sheetView showGridLines="0" view="pageLayout" topLeftCell="A13" zoomScale="75" zoomScaleNormal="50" zoomScaleSheetLayoutView="75" zoomScalePageLayoutView="75" workbookViewId="0">
      <selection activeCell="C30" sqref="C30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ht="15" customHeight="1" x14ac:dyDescent="0.2"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2:16" ht="15" customHeight="1" x14ac:dyDescent="0.2"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9" spans="2:16" ht="30.75" customHeight="1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1" spans="2:16" x14ac:dyDescent="0.2">
      <c r="B11" s="4"/>
      <c r="C11" s="4"/>
    </row>
    <row r="12" spans="2:16" ht="36" customHeight="1" x14ac:dyDescent="0.2">
      <c r="E12" s="44">
        <v>100</v>
      </c>
    </row>
    <row r="13" spans="2:16" ht="36" customHeight="1" x14ac:dyDescent="0.2">
      <c r="B13" s="120" t="s">
        <v>0</v>
      </c>
      <c r="C13" s="121" t="s">
        <v>30</v>
      </c>
    </row>
    <row r="14" spans="2:16" ht="30.95" customHeight="1" x14ac:dyDescent="0.2">
      <c r="B14" s="122" t="s">
        <v>147</v>
      </c>
      <c r="C14" s="324">
        <v>431</v>
      </c>
    </row>
    <row r="15" spans="2:16" ht="24.75" customHeight="1" x14ac:dyDescent="0.2">
      <c r="B15" s="124" t="s">
        <v>153</v>
      </c>
      <c r="C15" s="325">
        <v>378</v>
      </c>
    </row>
    <row r="16" spans="2:16" ht="15" customHeight="1" thickBot="1" x14ac:dyDescent="0.25">
      <c r="B16" s="89"/>
      <c r="C16" s="123"/>
    </row>
    <row r="17" spans="2:3" ht="57" thickTop="1" x14ac:dyDescent="0.2">
      <c r="B17" s="125" t="s">
        <v>21</v>
      </c>
      <c r="C17" s="126">
        <f>C15*E12/C14-100</f>
        <v>-12.296983758700691</v>
      </c>
    </row>
    <row r="23" spans="2:3" ht="15.75" thickBot="1" x14ac:dyDescent="0.25"/>
    <row r="24" spans="2:3" ht="18.75" x14ac:dyDescent="0.3">
      <c r="B24" s="128" t="s">
        <v>116</v>
      </c>
      <c r="C24" s="129">
        <v>166</v>
      </c>
    </row>
    <row r="25" spans="2:3" ht="18.75" x14ac:dyDescent="0.3">
      <c r="B25" s="130" t="s">
        <v>123</v>
      </c>
      <c r="C25" s="131">
        <v>212</v>
      </c>
    </row>
    <row r="26" spans="2:3" ht="18.75" x14ac:dyDescent="0.3">
      <c r="B26" s="130" t="s">
        <v>117</v>
      </c>
      <c r="C26" s="131"/>
    </row>
    <row r="27" spans="2:3" ht="19.5" thickBot="1" x14ac:dyDescent="0.35">
      <c r="B27" s="132" t="s">
        <v>122</v>
      </c>
      <c r="C27" s="133"/>
    </row>
    <row r="28" spans="2:3" ht="21" x14ac:dyDescent="0.3">
      <c r="B28" s="134"/>
      <c r="C28" s="323">
        <f>SUM(C24:C27)</f>
        <v>378</v>
      </c>
    </row>
    <row r="38" spans="1:11" ht="21.75" customHeight="1" x14ac:dyDescent="0.2"/>
    <row r="44" spans="1:11" ht="15" customHeight="1" x14ac:dyDescent="0.2">
      <c r="A44" s="53"/>
      <c r="B44" s="53"/>
      <c r="C44" s="53"/>
      <c r="D44" s="53"/>
      <c r="E44" s="53"/>
      <c r="F44" s="53"/>
      <c r="G44" s="53"/>
      <c r="H44" s="53"/>
    </row>
    <row r="45" spans="1:11" ht="15" customHeight="1" x14ac:dyDescent="0.2">
      <c r="A45" s="53"/>
      <c r="B45" s="53"/>
      <c r="C45" s="53"/>
      <c r="D45" s="53"/>
      <c r="E45" s="53"/>
      <c r="F45" s="53"/>
      <c r="G45" s="53"/>
      <c r="H45" s="53"/>
    </row>
    <row r="46" spans="1:11" ht="15" customHeight="1" x14ac:dyDescent="0.2">
      <c r="A46" s="53"/>
      <c r="B46" s="53"/>
      <c r="C46" s="53"/>
      <c r="D46" s="53"/>
      <c r="E46" s="53"/>
      <c r="F46" s="53"/>
      <c r="G46" s="53"/>
      <c r="H46" s="53"/>
    </row>
    <row r="48" spans="1:11" ht="15" customHeight="1" x14ac:dyDescent="0.2">
      <c r="C48" s="54"/>
      <c r="D48" s="54"/>
      <c r="E48" s="54"/>
      <c r="F48" s="54"/>
      <c r="G48" s="54"/>
      <c r="H48" s="54"/>
      <c r="I48" s="54"/>
      <c r="J48" s="54"/>
      <c r="K48" s="54"/>
    </row>
    <row r="49" spans="2:11" ht="15" customHeight="1" x14ac:dyDescent="0.2">
      <c r="C49" s="54"/>
      <c r="D49" s="54"/>
      <c r="E49" s="54"/>
      <c r="F49" s="54"/>
      <c r="G49" s="54"/>
      <c r="H49" s="54"/>
      <c r="I49" s="54"/>
      <c r="J49" s="54"/>
      <c r="K49" s="54"/>
    </row>
    <row r="50" spans="2:11" ht="15" customHeight="1" x14ac:dyDescent="0.2">
      <c r="C50" s="54"/>
      <c r="D50" s="54"/>
      <c r="E50" s="54"/>
      <c r="F50" s="54"/>
      <c r="G50" s="54"/>
      <c r="H50" s="54"/>
      <c r="I50" s="54"/>
      <c r="J50" s="54"/>
      <c r="K50" s="54"/>
    </row>
    <row r="52" spans="2:11" ht="15.75" thickBot="1" x14ac:dyDescent="0.25"/>
    <row r="53" spans="2:11" ht="21.75" thickBot="1" x14ac:dyDescent="0.4">
      <c r="B53" s="369" t="s">
        <v>164</v>
      </c>
      <c r="C53" s="370"/>
      <c r="D53" s="134"/>
      <c r="E53" s="134"/>
      <c r="F53" s="134"/>
      <c r="G53" s="134"/>
      <c r="H53" s="134"/>
      <c r="I53" s="134"/>
    </row>
    <row r="54" spans="2:11" ht="21.75" thickBot="1" x14ac:dyDescent="0.35">
      <c r="B54" s="134"/>
      <c r="C54" s="239" t="s">
        <v>139</v>
      </c>
      <c r="D54" s="134"/>
      <c r="E54" s="134"/>
      <c r="F54" s="134"/>
      <c r="G54" s="134"/>
      <c r="H54" s="373" t="s">
        <v>162</v>
      </c>
      <c r="I54" s="374"/>
      <c r="J54" s="375"/>
    </row>
    <row r="55" spans="2:11" ht="18.75" x14ac:dyDescent="0.3">
      <c r="B55" s="136" t="s">
        <v>136</v>
      </c>
      <c r="C55" s="137">
        <v>352</v>
      </c>
      <c r="D55" s="134"/>
      <c r="E55" s="134"/>
      <c r="F55" s="134"/>
      <c r="G55" s="134"/>
      <c r="H55" s="376" t="s">
        <v>14</v>
      </c>
      <c r="I55" s="377"/>
      <c r="J55" s="320">
        <v>8</v>
      </c>
    </row>
    <row r="56" spans="2:11" ht="12" customHeight="1" x14ac:dyDescent="0.3">
      <c r="B56" s="138"/>
      <c r="C56" s="139"/>
      <c r="D56" s="134"/>
      <c r="E56" s="134"/>
      <c r="F56" s="134"/>
      <c r="G56" s="134"/>
      <c r="H56" s="382"/>
      <c r="I56" s="383"/>
      <c r="J56" s="321"/>
    </row>
    <row r="57" spans="2:11" ht="18.75" x14ac:dyDescent="0.3">
      <c r="B57" s="138" t="s">
        <v>137</v>
      </c>
      <c r="C57" s="139">
        <v>253</v>
      </c>
      <c r="D57" s="134"/>
      <c r="E57" s="134"/>
      <c r="F57" s="134"/>
      <c r="G57" s="134"/>
      <c r="H57" s="378" t="s">
        <v>163</v>
      </c>
      <c r="I57" s="379"/>
      <c r="J57" s="321">
        <v>16</v>
      </c>
    </row>
    <row r="58" spans="2:11" ht="9.75" customHeight="1" x14ac:dyDescent="0.3">
      <c r="B58" s="138"/>
      <c r="C58" s="139"/>
      <c r="D58" s="134"/>
      <c r="E58" s="134"/>
      <c r="F58" s="134"/>
      <c r="G58" s="134"/>
      <c r="H58" s="382"/>
      <c r="I58" s="383"/>
      <c r="J58" s="321"/>
    </row>
    <row r="59" spans="2:11" ht="19.5" thickBot="1" x14ac:dyDescent="0.35">
      <c r="B59" s="140" t="s">
        <v>138</v>
      </c>
      <c r="C59" s="141">
        <v>43</v>
      </c>
      <c r="D59" s="134"/>
      <c r="E59" s="134"/>
      <c r="F59" s="134"/>
      <c r="G59" s="134"/>
      <c r="H59" s="380" t="s">
        <v>5</v>
      </c>
      <c r="I59" s="381"/>
      <c r="J59" s="322">
        <v>24</v>
      </c>
    </row>
    <row r="60" spans="2:11" ht="18.75" x14ac:dyDescent="0.3">
      <c r="B60" s="135"/>
      <c r="C60" s="135"/>
      <c r="D60" s="134"/>
      <c r="E60" s="134"/>
      <c r="F60" s="134"/>
      <c r="G60" s="134"/>
      <c r="H60" s="134"/>
      <c r="I60" s="134"/>
    </row>
    <row r="61" spans="2:11" ht="15" customHeight="1" x14ac:dyDescent="0.2">
      <c r="C61" s="142"/>
      <c r="D61" s="142"/>
      <c r="E61" s="142"/>
      <c r="F61" s="142"/>
      <c r="G61" s="142"/>
      <c r="H61" s="142"/>
      <c r="I61" s="142"/>
    </row>
    <row r="62" spans="2:11" ht="15" customHeight="1" thickBot="1" x14ac:dyDescent="0.25">
      <c r="B62" s="142"/>
      <c r="C62" s="142"/>
      <c r="D62" s="142"/>
      <c r="E62" s="142"/>
      <c r="F62" s="142"/>
      <c r="G62" s="142"/>
      <c r="H62" s="142"/>
      <c r="I62" s="142"/>
      <c r="J62" s="54"/>
      <c r="K62" s="54"/>
    </row>
    <row r="63" spans="2:11" ht="24" customHeight="1" thickBot="1" x14ac:dyDescent="0.25">
      <c r="B63" s="371" t="s">
        <v>92</v>
      </c>
      <c r="C63" s="372"/>
      <c r="D63" s="142"/>
      <c r="E63" s="142"/>
      <c r="F63" s="142"/>
      <c r="G63" s="142"/>
      <c r="H63" s="142"/>
      <c r="I63" s="142"/>
      <c r="J63" s="54"/>
      <c r="K63" s="54"/>
    </row>
    <row r="64" spans="2:11" ht="18.75" x14ac:dyDescent="0.3">
      <c r="B64" s="134"/>
      <c r="C64" s="240" t="s">
        <v>139</v>
      </c>
      <c r="D64" s="134"/>
      <c r="E64" s="134"/>
      <c r="F64" s="134"/>
      <c r="G64" s="134"/>
      <c r="H64" s="134"/>
      <c r="I64" s="134"/>
    </row>
    <row r="65" spans="2:9" ht="2.25" customHeight="1" thickBot="1" x14ac:dyDescent="0.35">
      <c r="B65" s="134"/>
      <c r="C65" s="134"/>
      <c r="D65" s="134"/>
      <c r="E65" s="134"/>
      <c r="F65" s="134"/>
      <c r="G65" s="134"/>
      <c r="H65" s="134"/>
      <c r="I65" s="134"/>
    </row>
    <row r="66" spans="2:9" ht="21.75" thickBot="1" x14ac:dyDescent="0.4">
      <c r="B66" s="237" t="s">
        <v>92</v>
      </c>
      <c r="C66" s="238">
        <v>52</v>
      </c>
      <c r="D66" s="134"/>
      <c r="E66" s="134"/>
      <c r="F66" s="134"/>
      <c r="G66" s="134"/>
      <c r="H66" s="134"/>
      <c r="I66" s="134"/>
    </row>
    <row r="67" spans="2:9" ht="8.25" customHeight="1" x14ac:dyDescent="0.3">
      <c r="B67" s="241"/>
      <c r="C67" s="319"/>
      <c r="D67" s="134"/>
      <c r="E67" s="134"/>
      <c r="F67" s="134"/>
      <c r="G67" s="134"/>
      <c r="H67" s="134"/>
      <c r="I67" s="134"/>
    </row>
    <row r="68" spans="2:9" ht="37.5" x14ac:dyDescent="0.3">
      <c r="B68" s="242" t="s">
        <v>140</v>
      </c>
      <c r="C68" s="139">
        <v>0</v>
      </c>
      <c r="D68" s="134"/>
      <c r="E68" s="134"/>
      <c r="F68" s="134"/>
      <c r="G68" s="134"/>
      <c r="H68" s="134"/>
      <c r="I68" s="134"/>
    </row>
    <row r="69" spans="2:9" ht="6" customHeight="1" x14ac:dyDescent="0.3">
      <c r="B69" s="130"/>
      <c r="C69" s="139"/>
      <c r="D69" s="134"/>
      <c r="E69" s="134"/>
      <c r="F69" s="134"/>
      <c r="G69" s="134"/>
      <c r="H69" s="134"/>
      <c r="I69" s="134"/>
    </row>
    <row r="70" spans="2:9" ht="18.75" x14ac:dyDescent="0.3">
      <c r="B70" s="130" t="s">
        <v>141</v>
      </c>
      <c r="C70" s="139">
        <v>23</v>
      </c>
      <c r="D70" s="134"/>
      <c r="E70" s="134"/>
      <c r="F70" s="134"/>
      <c r="G70" s="134"/>
      <c r="H70" s="134"/>
      <c r="I70" s="134"/>
    </row>
    <row r="71" spans="2:9" ht="8.25" customHeight="1" x14ac:dyDescent="0.3">
      <c r="B71" s="130"/>
      <c r="C71" s="139"/>
      <c r="D71" s="134"/>
      <c r="E71" s="134"/>
      <c r="F71" s="134"/>
      <c r="G71" s="134"/>
      <c r="H71" s="134"/>
      <c r="I71" s="134"/>
    </row>
    <row r="72" spans="2:9" ht="18.75" x14ac:dyDescent="0.3">
      <c r="B72" s="130" t="s">
        <v>142</v>
      </c>
      <c r="C72" s="139">
        <v>4</v>
      </c>
      <c r="D72" s="134"/>
      <c r="E72" s="134"/>
      <c r="F72" s="134"/>
      <c r="G72" s="134"/>
      <c r="H72" s="134"/>
      <c r="I72" s="134"/>
    </row>
    <row r="73" spans="2:9" ht="8.25" customHeight="1" x14ac:dyDescent="0.3">
      <c r="B73" s="130"/>
      <c r="C73" s="139"/>
      <c r="D73" s="134"/>
      <c r="E73" s="134"/>
      <c r="F73" s="134"/>
      <c r="G73" s="134"/>
      <c r="H73" s="134"/>
      <c r="I73" s="134"/>
    </row>
    <row r="74" spans="2:9" ht="18.75" x14ac:dyDescent="0.3">
      <c r="B74" s="130" t="s">
        <v>138</v>
      </c>
      <c r="C74" s="139">
        <v>25</v>
      </c>
      <c r="D74" s="134"/>
      <c r="E74" s="134"/>
      <c r="F74" s="134"/>
      <c r="G74" s="134"/>
      <c r="H74" s="134"/>
      <c r="I74" s="134"/>
    </row>
    <row r="75" spans="2:9" ht="8.25" customHeight="1" thickBot="1" x14ac:dyDescent="0.35">
      <c r="B75" s="132"/>
      <c r="C75" s="133"/>
      <c r="D75" s="134"/>
      <c r="E75" s="134"/>
      <c r="F75" s="134"/>
      <c r="G75" s="134"/>
      <c r="H75" s="134"/>
      <c r="I75" s="134"/>
    </row>
  </sheetData>
  <mergeCells count="8">
    <mergeCell ref="B53:C53"/>
    <mergeCell ref="B63:C63"/>
    <mergeCell ref="H54:J54"/>
    <mergeCell ref="H55:I55"/>
    <mergeCell ref="H57:I57"/>
    <mergeCell ref="H59:I59"/>
    <mergeCell ref="H56:I56"/>
    <mergeCell ref="H58:I58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view="pageLayout" zoomScaleNormal="100" workbookViewId="0">
      <selection activeCell="C30" sqref="C30"/>
    </sheetView>
  </sheetViews>
  <sheetFormatPr baseColWidth="10" defaultRowHeight="12.75" x14ac:dyDescent="0.2"/>
  <cols>
    <col min="1" max="1" width="2" customWidth="1"/>
    <col min="2" max="2" width="3.85546875" customWidth="1"/>
    <col min="3" max="3" width="15.85546875" customWidth="1"/>
    <col min="4" max="4" width="74.28515625" customWidth="1"/>
    <col min="5" max="5" width="5.7109375" customWidth="1"/>
    <col min="6" max="6" width="12.85546875" customWidth="1"/>
  </cols>
  <sheetData>
    <row r="1" spans="1:5" ht="6" customHeight="1" x14ac:dyDescent="0.2"/>
    <row r="2" spans="1:5" ht="3" customHeight="1" x14ac:dyDescent="0.2"/>
    <row r="4" spans="1:5" ht="27" customHeight="1" x14ac:dyDescent="0.2">
      <c r="A4" s="57"/>
      <c r="B4" s="57"/>
      <c r="C4" s="57"/>
      <c r="D4" s="57"/>
      <c r="E4" s="57"/>
    </row>
    <row r="5" spans="1:5" ht="27" customHeight="1" x14ac:dyDescent="0.2">
      <c r="A5" s="57"/>
      <c r="B5" s="57"/>
      <c r="C5" s="57"/>
      <c r="D5" s="57"/>
      <c r="E5" s="57"/>
    </row>
    <row r="6" spans="1:5" ht="24" customHeight="1" x14ac:dyDescent="0.2">
      <c r="A6" s="57"/>
      <c r="B6" s="57"/>
      <c r="C6" s="57"/>
      <c r="D6" s="57"/>
      <c r="E6" s="57"/>
    </row>
    <row r="7" spans="1:5" ht="25.5" customHeight="1" x14ac:dyDescent="0.2">
      <c r="D7" s="57"/>
      <c r="E7" s="57"/>
    </row>
    <row r="8" spans="1:5" ht="2.25" customHeight="1" thickBot="1" x14ac:dyDescent="0.25"/>
    <row r="9" spans="1:5" ht="24" thickBot="1" x14ac:dyDescent="0.4">
      <c r="C9" s="384" t="s">
        <v>154</v>
      </c>
      <c r="D9" s="385"/>
    </row>
    <row r="10" spans="1:5" ht="15" x14ac:dyDescent="0.25">
      <c r="C10" s="143" t="s">
        <v>105</v>
      </c>
      <c r="D10" s="144" t="s">
        <v>106</v>
      </c>
    </row>
    <row r="11" spans="1:5" ht="18" customHeight="1" x14ac:dyDescent="0.3">
      <c r="C11" s="145"/>
      <c r="D11" s="146" t="s">
        <v>10</v>
      </c>
    </row>
    <row r="12" spans="1:5" ht="18.75" x14ac:dyDescent="0.25">
      <c r="C12" s="326">
        <v>3</v>
      </c>
      <c r="D12" s="243" t="s">
        <v>165</v>
      </c>
    </row>
    <row r="13" spans="1:5" ht="18.75" x14ac:dyDescent="0.25">
      <c r="C13" s="327">
        <v>3</v>
      </c>
      <c r="D13" s="244" t="s">
        <v>166</v>
      </c>
    </row>
    <row r="14" spans="1:5" ht="18.75" x14ac:dyDescent="0.25">
      <c r="C14" s="327">
        <v>3</v>
      </c>
      <c r="D14" s="244" t="s">
        <v>167</v>
      </c>
    </row>
    <row r="15" spans="1:5" ht="18.75" x14ac:dyDescent="0.25">
      <c r="C15" s="327">
        <v>2</v>
      </c>
      <c r="D15" s="244" t="s">
        <v>168</v>
      </c>
    </row>
    <row r="16" spans="1:5" ht="18.75" x14ac:dyDescent="0.25">
      <c r="C16" s="327">
        <v>2</v>
      </c>
      <c r="D16" s="244" t="s">
        <v>169</v>
      </c>
    </row>
    <row r="17" spans="3:4" ht="18.75" x14ac:dyDescent="0.25">
      <c r="C17" s="327">
        <v>2</v>
      </c>
      <c r="D17" s="244" t="s">
        <v>170</v>
      </c>
    </row>
    <row r="18" spans="3:4" ht="18.75" x14ac:dyDescent="0.25">
      <c r="C18" s="327">
        <v>2</v>
      </c>
      <c r="D18" s="244" t="s">
        <v>171</v>
      </c>
    </row>
    <row r="19" spans="3:4" ht="18.75" x14ac:dyDescent="0.3">
      <c r="C19" s="328">
        <v>2</v>
      </c>
      <c r="D19" s="244" t="s">
        <v>172</v>
      </c>
    </row>
    <row r="20" spans="3:4" ht="18.75" x14ac:dyDescent="0.3">
      <c r="C20" s="328">
        <v>2</v>
      </c>
      <c r="D20" s="244" t="s">
        <v>173</v>
      </c>
    </row>
    <row r="21" spans="3:4" ht="18.75" x14ac:dyDescent="0.25">
      <c r="C21" s="327">
        <v>2</v>
      </c>
      <c r="D21" s="244" t="s">
        <v>174</v>
      </c>
    </row>
    <row r="22" spans="3:4" ht="18.75" x14ac:dyDescent="0.3">
      <c r="C22" s="328">
        <v>2</v>
      </c>
      <c r="D22" s="244" t="s">
        <v>175</v>
      </c>
    </row>
    <row r="23" spans="3:4" ht="2.25" customHeight="1" x14ac:dyDescent="0.3">
      <c r="C23" s="329"/>
      <c r="D23" s="147"/>
    </row>
    <row r="24" spans="3:4" ht="18.75" x14ac:dyDescent="0.3">
      <c r="C24" s="327"/>
      <c r="D24" s="146" t="s">
        <v>148</v>
      </c>
    </row>
    <row r="25" spans="3:4" ht="18.75" x14ac:dyDescent="0.25">
      <c r="C25" s="327">
        <v>6</v>
      </c>
      <c r="D25" s="244" t="s">
        <v>176</v>
      </c>
    </row>
    <row r="26" spans="3:4" ht="18.75" x14ac:dyDescent="0.25">
      <c r="C26" s="327">
        <v>2</v>
      </c>
      <c r="D26" s="244" t="s">
        <v>177</v>
      </c>
    </row>
    <row r="27" spans="3:4" ht="18.75" x14ac:dyDescent="0.25">
      <c r="C27" s="327">
        <v>2</v>
      </c>
      <c r="D27" s="244" t="s">
        <v>178</v>
      </c>
    </row>
    <row r="28" spans="3:4" ht="6.75" customHeight="1" x14ac:dyDescent="0.25">
      <c r="C28" s="327"/>
      <c r="D28" s="148"/>
    </row>
    <row r="29" spans="3:4" ht="18.75" x14ac:dyDescent="0.3">
      <c r="C29" s="327"/>
      <c r="D29" s="146" t="s">
        <v>149</v>
      </c>
    </row>
    <row r="30" spans="3:4" ht="18.75" x14ac:dyDescent="0.25">
      <c r="C30" s="327">
        <v>4</v>
      </c>
      <c r="D30" s="244" t="s">
        <v>180</v>
      </c>
    </row>
    <row r="31" spans="3:4" ht="19.5" customHeight="1" x14ac:dyDescent="0.25">
      <c r="C31" s="330">
        <v>1</v>
      </c>
      <c r="D31" s="244" t="s">
        <v>179</v>
      </c>
    </row>
    <row r="32" spans="3:4" ht="18.75" x14ac:dyDescent="0.25">
      <c r="C32" s="327">
        <v>3</v>
      </c>
      <c r="D32" s="244" t="s">
        <v>181</v>
      </c>
    </row>
    <row r="33" spans="3:4" ht="18.75" x14ac:dyDescent="0.25">
      <c r="C33" s="327">
        <v>3</v>
      </c>
      <c r="D33" s="244" t="s">
        <v>182</v>
      </c>
    </row>
    <row r="34" spans="3:4" ht="18.75" x14ac:dyDescent="0.25">
      <c r="C34" s="327">
        <v>2</v>
      </c>
      <c r="D34" s="244" t="s">
        <v>183</v>
      </c>
    </row>
    <row r="35" spans="3:4" ht="18.75" x14ac:dyDescent="0.25">
      <c r="C35" s="327">
        <v>2</v>
      </c>
      <c r="D35" s="244" t="s">
        <v>184</v>
      </c>
    </row>
    <row r="36" spans="3:4" ht="18.75" x14ac:dyDescent="0.25">
      <c r="C36" s="327">
        <v>1</v>
      </c>
      <c r="D36" s="244" t="s">
        <v>185</v>
      </c>
    </row>
    <row r="37" spans="3:4" ht="18.75" x14ac:dyDescent="0.25">
      <c r="C37" s="327">
        <v>1</v>
      </c>
      <c r="D37" s="244" t="s">
        <v>186</v>
      </c>
    </row>
    <row r="38" spans="3:4" ht="18.75" x14ac:dyDescent="0.25">
      <c r="C38" s="327">
        <v>1</v>
      </c>
      <c r="D38" s="244" t="s">
        <v>187</v>
      </c>
    </row>
    <row r="39" spans="3:4" ht="18.75" x14ac:dyDescent="0.25">
      <c r="C39" s="327">
        <v>1</v>
      </c>
      <c r="D39" s="244" t="s">
        <v>189</v>
      </c>
    </row>
    <row r="40" spans="3:4" ht="18.75" x14ac:dyDescent="0.25">
      <c r="C40" s="326">
        <v>13</v>
      </c>
      <c r="D40" s="244" t="s">
        <v>188</v>
      </c>
    </row>
  </sheetData>
  <mergeCells count="1">
    <mergeCell ref="C9:D9"/>
  </mergeCells>
  <pageMargins left="0.25" right="0.25" top="0.75" bottom="0.75" header="0.3" footer="0.3"/>
  <pageSetup scale="9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0"/>
  <sheetViews>
    <sheetView showGridLines="0" view="pageLayout" topLeftCell="A13" zoomScale="75" zoomScaleNormal="100" zoomScaleSheetLayoutView="75" zoomScalePageLayoutView="75" workbookViewId="0">
      <selection activeCell="C18" sqref="C18"/>
    </sheetView>
  </sheetViews>
  <sheetFormatPr baseColWidth="10" defaultRowHeight="15" x14ac:dyDescent="0.2"/>
  <cols>
    <col min="1" max="1" width="5.85546875" style="8" customWidth="1"/>
    <col min="2" max="2" width="29.7109375" style="8" customWidth="1"/>
    <col min="3" max="3" width="11.28515625" style="8" customWidth="1"/>
    <col min="4" max="4" width="10.710937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8" spans="2:16" ht="15" customHeight="1" x14ac:dyDescent="0.2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6" ht="30" customHeight="1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  <c r="L9" s="33"/>
      <c r="M9" s="33"/>
      <c r="N9" s="33"/>
      <c r="O9" s="33"/>
      <c r="P9" s="33"/>
    </row>
    <row r="11" spans="2:16" x14ac:dyDescent="0.2">
      <c r="B11" s="9" t="s">
        <v>8</v>
      </c>
      <c r="C11" s="10"/>
      <c r="D11" s="10"/>
    </row>
    <row r="12" spans="2:16" ht="36" customHeight="1" x14ac:dyDescent="0.2"/>
    <row r="13" spans="2:16" ht="30.95" customHeight="1" thickBot="1" x14ac:dyDescent="0.25"/>
    <row r="14" spans="2:16" ht="30.95" customHeight="1" x14ac:dyDescent="0.2">
      <c r="B14" s="149" t="s">
        <v>0</v>
      </c>
      <c r="C14" s="150" t="s">
        <v>151</v>
      </c>
      <c r="D14" s="151" t="s">
        <v>146</v>
      </c>
    </row>
    <row r="15" spans="2:16" ht="30.95" customHeight="1" x14ac:dyDescent="0.2">
      <c r="B15" s="152" t="s">
        <v>18</v>
      </c>
      <c r="C15" s="153">
        <v>29</v>
      </c>
      <c r="D15" s="153">
        <v>30</v>
      </c>
    </row>
    <row r="16" spans="2:16" ht="24" customHeight="1" x14ac:dyDescent="0.2">
      <c r="B16" s="152" t="s">
        <v>19</v>
      </c>
      <c r="C16" s="153">
        <v>19</v>
      </c>
      <c r="D16" s="153">
        <v>34</v>
      </c>
    </row>
    <row r="17" spans="2:4" ht="30.95" customHeight="1" x14ac:dyDescent="0.2">
      <c r="B17" s="154" t="s">
        <v>20</v>
      </c>
      <c r="C17" s="153">
        <v>34</v>
      </c>
      <c r="D17" s="153">
        <v>32</v>
      </c>
    </row>
    <row r="18" spans="2:4" ht="30.95" customHeight="1" x14ac:dyDescent="0.2">
      <c r="B18" s="155"/>
      <c r="C18" s="156"/>
      <c r="D18" s="156"/>
    </row>
    <row r="19" spans="2:4" ht="30.95" customHeight="1" x14ac:dyDescent="0.2">
      <c r="B19" s="157" t="s">
        <v>5</v>
      </c>
      <c r="C19" s="158">
        <f>SUM(C15:C18)</f>
        <v>82</v>
      </c>
      <c r="D19" s="153">
        <f>D15+D16+D17</f>
        <v>96</v>
      </c>
    </row>
    <row r="20" spans="2:4" ht="30.95" customHeight="1" x14ac:dyDescent="0.2">
      <c r="B20" s="12"/>
      <c r="C20" s="13"/>
      <c r="D20" s="13"/>
    </row>
    <row r="21" spans="2:4" ht="30.95" customHeight="1" x14ac:dyDescent="0.2">
      <c r="B21" s="12"/>
      <c r="C21" s="13"/>
      <c r="D21" s="13"/>
    </row>
    <row r="22" spans="2:4" ht="30.95" customHeight="1" x14ac:dyDescent="0.2">
      <c r="B22" s="12"/>
      <c r="C22" s="13"/>
      <c r="D22" s="13"/>
    </row>
    <row r="23" spans="2:4" ht="30.95" customHeight="1" x14ac:dyDescent="0.2">
      <c r="B23" s="12"/>
      <c r="C23" s="13"/>
      <c r="D23" s="13"/>
    </row>
    <row r="24" spans="2:4" ht="30.95" customHeight="1" x14ac:dyDescent="0.2">
      <c r="B24" s="12"/>
      <c r="C24" s="13"/>
      <c r="D24" s="13"/>
    </row>
    <row r="25" spans="2:4" ht="30.95" customHeight="1" x14ac:dyDescent="0.2">
      <c r="B25" s="12"/>
      <c r="C25" s="13"/>
      <c r="D25" s="13"/>
    </row>
    <row r="26" spans="2:4" ht="30.95" customHeight="1" x14ac:dyDescent="0.2">
      <c r="B26" s="12"/>
      <c r="C26" s="13"/>
      <c r="D26" s="13"/>
    </row>
    <row r="27" spans="2:4" ht="30.95" customHeight="1" x14ac:dyDescent="0.2">
      <c r="B27" s="12"/>
      <c r="C27" s="13"/>
      <c r="D27" s="13"/>
    </row>
    <row r="28" spans="2:4" ht="30.95" customHeight="1" x14ac:dyDescent="0.2">
      <c r="B28" s="12"/>
      <c r="C28" s="13"/>
      <c r="D28" s="13"/>
    </row>
    <row r="29" spans="2:4" ht="30.95" customHeight="1" x14ac:dyDescent="0.2">
      <c r="B29" s="12"/>
      <c r="C29" s="13"/>
      <c r="D29" s="13"/>
    </row>
    <row r="30" spans="2:4" ht="30.95" customHeight="1" x14ac:dyDescent="0.2">
      <c r="B30" s="12"/>
      <c r="C30" s="13"/>
      <c r="D30" s="13"/>
    </row>
    <row r="40" spans="2:2" x14ac:dyDescent="0.2">
      <c r="B40" s="11"/>
    </row>
  </sheetData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8"/>
  <sheetViews>
    <sheetView showGridLines="0" view="pageLayout" topLeftCell="A13" zoomScale="75" zoomScaleNormal="100" zoomScaleSheetLayoutView="75" zoomScalePageLayoutView="75" workbookViewId="0">
      <selection activeCell="L30" sqref="L30"/>
    </sheetView>
  </sheetViews>
  <sheetFormatPr baseColWidth="10" defaultRowHeight="15" x14ac:dyDescent="0.2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 ht="1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5" ht="1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5" ht="1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</row>
    <row r="9" spans="1:15" ht="30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5"/>
      <c r="L9" s="55"/>
      <c r="M9" s="55"/>
      <c r="N9" s="55"/>
      <c r="O9" s="34"/>
    </row>
    <row r="11" spans="1:15" x14ac:dyDescent="0.2">
      <c r="A11" s="9" t="s">
        <v>8</v>
      </c>
      <c r="B11" s="10"/>
      <c r="C11" s="10"/>
    </row>
    <row r="12" spans="1:15" ht="15" customHeight="1" x14ac:dyDescent="0.2"/>
    <row r="13" spans="1:15" ht="18" customHeight="1" x14ac:dyDescent="0.2"/>
    <row r="14" spans="1:15" ht="29.25" customHeight="1" x14ac:dyDescent="0.2">
      <c r="A14" s="159" t="s">
        <v>0</v>
      </c>
      <c r="B14" s="70" t="s">
        <v>151</v>
      </c>
      <c r="C14" s="162" t="s">
        <v>146</v>
      </c>
    </row>
    <row r="15" spans="1:15" ht="28.5" customHeight="1" x14ac:dyDescent="0.2">
      <c r="A15" s="163" t="s">
        <v>150</v>
      </c>
      <c r="B15" s="331">
        <v>363</v>
      </c>
      <c r="C15" s="332">
        <v>884</v>
      </c>
    </row>
    <row r="16" spans="1:15" ht="9.75" customHeight="1" x14ac:dyDescent="0.2">
      <c r="A16" s="164"/>
      <c r="B16" s="161"/>
      <c r="C16" s="160"/>
    </row>
    <row r="17" spans="1:3" ht="30.95" customHeight="1" x14ac:dyDescent="0.2">
      <c r="A17" s="165" t="s">
        <v>5</v>
      </c>
      <c r="B17" s="333">
        <f>B15+B16</f>
        <v>363</v>
      </c>
      <c r="C17" s="333">
        <f>C15+C16</f>
        <v>884</v>
      </c>
    </row>
    <row r="18" spans="1:3" ht="30.95" customHeight="1" x14ac:dyDescent="0.2"/>
    <row r="19" spans="1:3" ht="30.95" customHeight="1" thickBot="1" x14ac:dyDescent="0.25"/>
    <row r="20" spans="1:3" ht="30.95" customHeight="1" thickBot="1" x14ac:dyDescent="0.25">
      <c r="A20" s="184" t="s">
        <v>127</v>
      </c>
      <c r="B20" s="185" t="s">
        <v>124</v>
      </c>
      <c r="C20" s="186" t="s">
        <v>125</v>
      </c>
    </row>
    <row r="21" spans="1:3" ht="30.95" customHeight="1" thickBot="1" x14ac:dyDescent="0.25">
      <c r="A21" s="166" t="s">
        <v>126</v>
      </c>
      <c r="B21" s="185">
        <v>335</v>
      </c>
      <c r="C21" s="186">
        <v>28</v>
      </c>
    </row>
    <row r="22" spans="1:3" ht="30.95" customHeight="1" x14ac:dyDescent="0.2">
      <c r="A22" s="12"/>
      <c r="B22" s="13"/>
      <c r="C22" s="13"/>
    </row>
    <row r="23" spans="1:3" ht="30.95" customHeight="1" x14ac:dyDescent="0.2">
      <c r="A23" s="12"/>
      <c r="B23" s="13"/>
      <c r="C23" s="13"/>
    </row>
    <row r="24" spans="1:3" ht="30.95" customHeight="1" x14ac:dyDescent="0.2">
      <c r="A24" s="12"/>
      <c r="B24" s="13"/>
      <c r="C24" s="13"/>
    </row>
    <row r="25" spans="1:3" ht="30.95" customHeight="1" x14ac:dyDescent="0.2">
      <c r="A25" s="12"/>
      <c r="B25" s="13"/>
      <c r="C25" s="13"/>
    </row>
    <row r="26" spans="1:3" ht="4.5" customHeight="1" x14ac:dyDescent="0.2">
      <c r="A26" s="12"/>
      <c r="B26" s="13"/>
      <c r="C26" s="13"/>
    </row>
    <row r="27" spans="1:3" ht="30.95" customHeight="1" x14ac:dyDescent="0.2">
      <c r="A27" s="12"/>
      <c r="B27" s="13"/>
      <c r="C27" s="13"/>
    </row>
    <row r="28" spans="1:3" ht="30.95" customHeight="1" x14ac:dyDescent="0.2">
      <c r="A28" s="12"/>
      <c r="B28" s="13"/>
      <c r="C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showGridLines="0" view="pageLayout" zoomScaleNormal="100" workbookViewId="0">
      <selection activeCell="C30" sqref="C30"/>
    </sheetView>
  </sheetViews>
  <sheetFormatPr baseColWidth="10" defaultRowHeight="12.75" x14ac:dyDescent="0.2"/>
  <cols>
    <col min="1" max="2" width="5.140625" customWidth="1"/>
    <col min="3" max="3" width="18.28515625" customWidth="1"/>
    <col min="4" max="4" width="14.5703125" customWidth="1"/>
    <col min="5" max="5" width="15" customWidth="1"/>
    <col min="6" max="6" width="17.7109375" customWidth="1"/>
    <col min="7" max="7" width="14.5703125" customWidth="1"/>
    <col min="8" max="8" width="13.42578125" customWidth="1"/>
    <col min="9" max="9" width="14.5703125" customWidth="1"/>
    <col min="10" max="10" width="16" customWidth="1"/>
    <col min="11" max="11" width="15.42578125" customWidth="1"/>
  </cols>
  <sheetData>
    <row r="2" spans="2:13" ht="12.75" customHeight="1" x14ac:dyDescent="0.2"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2:13" ht="12.75" customHeight="1" x14ac:dyDescent="0.2"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3" ht="12.75" customHeight="1" x14ac:dyDescent="0.2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2:13" ht="12.75" customHeight="1" x14ac:dyDescent="0.2">
      <c r="D5" s="56"/>
      <c r="E5" s="56"/>
      <c r="F5" s="56"/>
      <c r="G5" s="56"/>
      <c r="H5" s="56"/>
      <c r="I5" s="56"/>
      <c r="J5" s="56"/>
      <c r="K5" s="56"/>
    </row>
    <row r="6" spans="2:13" ht="12.75" customHeight="1" x14ac:dyDescent="0.2">
      <c r="D6" s="56"/>
      <c r="E6" s="56"/>
      <c r="F6" s="56"/>
      <c r="G6" s="56"/>
      <c r="H6" s="56"/>
      <c r="I6" s="56"/>
      <c r="J6" s="56"/>
      <c r="K6" s="56"/>
    </row>
    <row r="9" spans="2:13" ht="17.25" x14ac:dyDescent="0.3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2:13" s="35" customFormat="1" ht="33" customHeight="1" x14ac:dyDescent="0.3">
      <c r="L10" s="45"/>
      <c r="M10" s="45"/>
    </row>
    <row r="11" spans="2:13" ht="18" thickBot="1" x14ac:dyDescent="0.35">
      <c r="L11" s="36"/>
      <c r="M11" s="36"/>
    </row>
    <row r="12" spans="2:13" ht="37.5" customHeight="1" thickBot="1" x14ac:dyDescent="0.35">
      <c r="C12" s="247" t="s">
        <v>30</v>
      </c>
      <c r="D12" s="248" t="s">
        <v>128</v>
      </c>
      <c r="E12" s="249" t="s">
        <v>144</v>
      </c>
      <c r="F12" s="250" t="s">
        <v>129</v>
      </c>
      <c r="G12" s="249" t="s">
        <v>130</v>
      </c>
      <c r="H12" s="251" t="s">
        <v>131</v>
      </c>
      <c r="I12" s="252" t="s">
        <v>190</v>
      </c>
      <c r="J12" s="253" t="s">
        <v>145</v>
      </c>
      <c r="K12" s="254" t="s">
        <v>132</v>
      </c>
      <c r="L12" s="36"/>
      <c r="M12" s="36"/>
    </row>
    <row r="13" spans="2:13" ht="22.5" customHeight="1" thickBot="1" x14ac:dyDescent="0.35">
      <c r="C13" s="245" t="s">
        <v>133</v>
      </c>
      <c r="D13" s="334">
        <v>277</v>
      </c>
      <c r="E13" s="334"/>
      <c r="F13" s="334"/>
      <c r="G13" s="334">
        <v>5</v>
      </c>
      <c r="H13" s="334">
        <v>2</v>
      </c>
      <c r="I13" s="334">
        <v>3</v>
      </c>
      <c r="J13" s="335">
        <v>1</v>
      </c>
      <c r="K13" s="258">
        <f>SUM(D13:J13)</f>
        <v>288</v>
      </c>
      <c r="L13" s="36"/>
      <c r="M13" s="36"/>
    </row>
    <row r="14" spans="2:13" ht="15.75" customHeight="1" thickBot="1" x14ac:dyDescent="0.35">
      <c r="C14" s="246"/>
      <c r="D14" s="336"/>
      <c r="E14" s="336"/>
      <c r="F14" s="336"/>
      <c r="G14" s="336"/>
      <c r="H14" s="336"/>
      <c r="I14" s="336"/>
      <c r="J14" s="337"/>
      <c r="K14" s="259"/>
      <c r="L14" s="36"/>
      <c r="M14" s="36"/>
    </row>
    <row r="15" spans="2:13" ht="22.5" customHeight="1" thickBot="1" x14ac:dyDescent="0.35">
      <c r="C15" s="246" t="s">
        <v>134</v>
      </c>
      <c r="D15" s="336">
        <v>19</v>
      </c>
      <c r="E15" s="336"/>
      <c r="F15" s="336"/>
      <c r="G15" s="336">
        <v>1</v>
      </c>
      <c r="H15" s="336"/>
      <c r="I15" s="336"/>
      <c r="J15" s="337"/>
      <c r="K15" s="259">
        <f>SUM(D15:J15)</f>
        <v>20</v>
      </c>
      <c r="L15" s="36"/>
      <c r="M15" s="36"/>
    </row>
    <row r="16" spans="2:13" ht="19.5" thickBot="1" x14ac:dyDescent="0.35">
      <c r="C16" s="255" t="s">
        <v>5</v>
      </c>
      <c r="D16" s="256">
        <f t="shared" ref="D16:J16" si="0">SUM(D13:D15)</f>
        <v>296</v>
      </c>
      <c r="E16" s="256">
        <f t="shared" si="0"/>
        <v>0</v>
      </c>
      <c r="F16" s="256">
        <f t="shared" si="0"/>
        <v>0</v>
      </c>
      <c r="G16" s="256">
        <f t="shared" si="0"/>
        <v>6</v>
      </c>
      <c r="H16" s="256">
        <f t="shared" si="0"/>
        <v>2</v>
      </c>
      <c r="I16" s="256">
        <f t="shared" si="0"/>
        <v>3</v>
      </c>
      <c r="J16" s="255">
        <f t="shared" si="0"/>
        <v>1</v>
      </c>
      <c r="K16" s="257">
        <f>SUM(D16:J16)</f>
        <v>308</v>
      </c>
      <c r="L16" s="36"/>
      <c r="M16" s="36"/>
    </row>
    <row r="17" spans="3:13" ht="17.25" x14ac:dyDescent="0.3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3:13" ht="17.25" x14ac:dyDescent="0.3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3:13" ht="17.25" x14ac:dyDescent="0.3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3:13" ht="17.25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3:13" ht="17.25" x14ac:dyDescent="0.3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3:13" ht="17.25" x14ac:dyDescent="0.3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3:13" ht="17.25" x14ac:dyDescent="0.3">
      <c r="L23" s="36"/>
      <c r="M23" s="36"/>
    </row>
    <row r="24" spans="3:13" ht="17.25" x14ac:dyDescent="0.3">
      <c r="L24" s="36"/>
      <c r="M24" s="36"/>
    </row>
    <row r="39" spans="3:3" ht="15" x14ac:dyDescent="0.2">
      <c r="C39" s="8"/>
    </row>
  </sheetData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showGridLines="0" view="pageLayout" topLeftCell="A10" zoomScaleNormal="100" workbookViewId="0">
      <selection activeCell="C30" sqref="C30"/>
    </sheetView>
  </sheetViews>
  <sheetFormatPr baseColWidth="10" defaultColWidth="11.42578125" defaultRowHeight="12.75" x14ac:dyDescent="0.2"/>
  <cols>
    <col min="1" max="1" width="6.42578125" style="39" customWidth="1"/>
    <col min="2" max="2" width="18.28515625" style="39" customWidth="1"/>
    <col min="3" max="3" width="16.5703125" style="39" hidden="1" customWidth="1"/>
    <col min="4" max="4" width="15.5703125" style="39" hidden="1" customWidth="1"/>
    <col min="5" max="5" width="10" style="39" customWidth="1"/>
    <col min="6" max="6" width="9.42578125" style="39" customWidth="1"/>
    <col min="7" max="7" width="11.7109375" style="39" customWidth="1"/>
    <col min="8" max="8" width="9.28515625" style="40" customWidth="1"/>
    <col min="9" max="9" width="11.42578125" style="40"/>
    <col min="10" max="18" width="5.7109375" style="39" customWidth="1"/>
    <col min="19" max="16384" width="11.42578125" style="39"/>
  </cols>
  <sheetData>
    <row r="3" spans="1:12" ht="26.25" customHeight="1" x14ac:dyDescent="0.2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26.25" customHeight="1" x14ac:dyDescent="0.2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ht="26.25" customHeight="1" x14ac:dyDescent="0.2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12" ht="13.5" customHeight="1" x14ac:dyDescent="0.2">
      <c r="B6" s="38"/>
    </row>
    <row r="7" spans="1:12" ht="13.5" customHeight="1" x14ac:dyDescent="0.2">
      <c r="B7" s="38"/>
    </row>
    <row r="8" spans="1:12" ht="13.5" customHeight="1" x14ac:dyDescent="0.2">
      <c r="B8" s="38"/>
    </row>
    <row r="9" spans="1:12" ht="21" customHeight="1" thickBot="1" x14ac:dyDescent="0.25">
      <c r="B9" s="56"/>
      <c r="C9" s="56"/>
      <c r="D9" s="56"/>
      <c r="E9" s="56"/>
      <c r="F9" s="56"/>
      <c r="G9" s="56"/>
      <c r="H9" s="41"/>
      <c r="I9" s="41"/>
    </row>
    <row r="10" spans="1:12" ht="31.5" customHeight="1" thickBot="1" x14ac:dyDescent="0.25">
      <c r="A10" s="386" t="s">
        <v>28</v>
      </c>
      <c r="B10" s="168" t="s">
        <v>156</v>
      </c>
      <c r="C10" s="169" t="s">
        <v>24</v>
      </c>
      <c r="D10" s="170" t="s">
        <v>109</v>
      </c>
      <c r="E10" s="170" t="s">
        <v>26</v>
      </c>
      <c r="F10" s="171" t="s">
        <v>27</v>
      </c>
      <c r="G10" s="172" t="s">
        <v>155</v>
      </c>
      <c r="H10" s="173" t="s">
        <v>5</v>
      </c>
      <c r="I10" s="14"/>
      <c r="J10" s="14"/>
    </row>
    <row r="11" spans="1:12" ht="24" customHeight="1" thickBot="1" x14ac:dyDescent="0.25">
      <c r="A11" s="387"/>
      <c r="B11" s="218" t="s">
        <v>22</v>
      </c>
      <c r="C11" s="219"/>
      <c r="D11" s="219"/>
      <c r="E11" s="219">
        <v>5</v>
      </c>
      <c r="F11" s="219">
        <v>7</v>
      </c>
      <c r="G11" s="220"/>
      <c r="H11" s="260">
        <f>SUM(E11:G11)</f>
        <v>12</v>
      </c>
      <c r="J11" s="40"/>
    </row>
    <row r="12" spans="1:12" ht="24" customHeight="1" thickBot="1" x14ac:dyDescent="0.25">
      <c r="A12" s="387"/>
      <c r="B12" s="221" t="s">
        <v>23</v>
      </c>
      <c r="C12" s="222"/>
      <c r="D12" s="222"/>
      <c r="E12" s="222">
        <v>1</v>
      </c>
      <c r="F12" s="222"/>
      <c r="G12" s="223">
        <v>1</v>
      </c>
      <c r="H12" s="260">
        <f t="shared" ref="H12:H17" si="0">SUM(E12:G12)</f>
        <v>2</v>
      </c>
      <c r="J12" s="40"/>
    </row>
    <row r="13" spans="1:12" ht="24" customHeight="1" thickBot="1" x14ac:dyDescent="0.25">
      <c r="A13" s="387"/>
      <c r="B13" s="221" t="s">
        <v>110</v>
      </c>
      <c r="C13" s="222"/>
      <c r="D13" s="222"/>
      <c r="E13" s="222"/>
      <c r="F13" s="222"/>
      <c r="G13" s="223">
        <v>1</v>
      </c>
      <c r="H13" s="260">
        <f t="shared" si="0"/>
        <v>1</v>
      </c>
      <c r="J13" s="40"/>
    </row>
    <row r="14" spans="1:12" ht="24" customHeight="1" thickBot="1" x14ac:dyDescent="0.25">
      <c r="A14" s="387"/>
      <c r="B14" s="221" t="s">
        <v>135</v>
      </c>
      <c r="C14" s="222"/>
      <c r="D14" s="222"/>
      <c r="E14" s="222"/>
      <c r="F14" s="222"/>
      <c r="G14" s="223"/>
      <c r="H14" s="260">
        <f t="shared" si="0"/>
        <v>0</v>
      </c>
      <c r="J14" s="40"/>
    </row>
    <row r="15" spans="1:12" ht="24" customHeight="1" thickBot="1" x14ac:dyDescent="0.25">
      <c r="A15" s="387"/>
      <c r="B15" s="221" t="s">
        <v>31</v>
      </c>
      <c r="C15" s="222"/>
      <c r="D15" s="222"/>
      <c r="E15" s="222"/>
      <c r="F15" s="222"/>
      <c r="G15" s="223"/>
      <c r="H15" s="260">
        <f t="shared" si="0"/>
        <v>0</v>
      </c>
      <c r="J15" s="40"/>
    </row>
    <row r="16" spans="1:12" ht="12" customHeight="1" thickBot="1" x14ac:dyDescent="0.25">
      <c r="A16" s="387"/>
      <c r="B16" s="224"/>
      <c r="C16" s="225"/>
      <c r="D16" s="225"/>
      <c r="E16" s="225"/>
      <c r="F16" s="225"/>
      <c r="G16" s="225"/>
      <c r="H16" s="260"/>
      <c r="J16" s="40"/>
    </row>
    <row r="17" spans="1:10" ht="24" customHeight="1" thickBot="1" x14ac:dyDescent="0.25">
      <c r="A17" s="388"/>
      <c r="B17" s="226" t="s">
        <v>28</v>
      </c>
      <c r="C17" s="227">
        <f>C11+C12+C15</f>
        <v>0</v>
      </c>
      <c r="D17" s="227">
        <f>D11+D12+D15</f>
        <v>0</v>
      </c>
      <c r="E17" s="227">
        <f>E11+E12+E15+E13+E14</f>
        <v>6</v>
      </c>
      <c r="F17" s="227">
        <f t="shared" ref="F17:G17" si="1">F11+F12+F15+F13+F14</f>
        <v>7</v>
      </c>
      <c r="G17" s="227">
        <f t="shared" si="1"/>
        <v>2</v>
      </c>
      <c r="H17" s="260">
        <f t="shared" si="0"/>
        <v>15</v>
      </c>
      <c r="J17" s="40"/>
    </row>
    <row r="18" spans="1:10" ht="13.5" thickBot="1" x14ac:dyDescent="0.25">
      <c r="A18" s="174"/>
      <c r="B18" s="174"/>
      <c r="C18" s="174"/>
      <c r="D18" s="174"/>
      <c r="E18" s="174"/>
      <c r="F18" s="174"/>
      <c r="G18" s="174"/>
      <c r="H18" s="175"/>
    </row>
    <row r="19" spans="1:10" ht="32.25" customHeight="1" thickBot="1" x14ac:dyDescent="0.25">
      <c r="A19" s="386" t="s">
        <v>29</v>
      </c>
      <c r="B19" s="176" t="s">
        <v>30</v>
      </c>
      <c r="C19" s="177" t="s">
        <v>24</v>
      </c>
      <c r="D19" s="178" t="s">
        <v>25</v>
      </c>
      <c r="E19" s="178" t="s">
        <v>26</v>
      </c>
      <c r="F19" s="179" t="s">
        <v>27</v>
      </c>
      <c r="G19" s="180" t="s">
        <v>155</v>
      </c>
      <c r="H19" s="181" t="s">
        <v>5</v>
      </c>
      <c r="I19" s="14"/>
      <c r="J19" s="14"/>
    </row>
    <row r="20" spans="1:10" ht="0.75" customHeight="1" thickBot="1" x14ac:dyDescent="0.25">
      <c r="A20" s="387"/>
      <c r="B20" s="182"/>
      <c r="C20" s="174">
        <v>0</v>
      </c>
      <c r="D20" s="174"/>
      <c r="E20" s="174"/>
      <c r="F20" s="174"/>
      <c r="G20" s="174"/>
      <c r="H20" s="183">
        <f>Tabla9[[#This Row],[JUZGADO IV]]+Tabla9[[#This Row],[JUZGADO III]]+Tabla9[[#This Row],[JUZGADO I]]+Tabla9[[#This Row],[ASUNTOS INTERNOS]]</f>
        <v>0</v>
      </c>
      <c r="J20" s="40"/>
    </row>
    <row r="21" spans="1:10" ht="24" customHeight="1" thickBot="1" x14ac:dyDescent="0.25">
      <c r="A21" s="387"/>
      <c r="B21" s="228" t="s">
        <v>22</v>
      </c>
      <c r="C21" s="229"/>
      <c r="D21" s="229"/>
      <c r="E21" s="229">
        <v>11</v>
      </c>
      <c r="F21" s="229"/>
      <c r="G21" s="230"/>
      <c r="H21" s="261">
        <f>Tabla9[[#This Row],[JUZGADO COLEGIADO]]+Tabla9[[#This Row],[JUZGADO IV]]+Tabla9[[#This Row],[JUZGADO III]]</f>
        <v>11</v>
      </c>
      <c r="J21" s="40"/>
    </row>
    <row r="22" spans="1:10" ht="24" customHeight="1" thickBot="1" x14ac:dyDescent="0.25">
      <c r="A22" s="387"/>
      <c r="B22" s="231" t="s">
        <v>23</v>
      </c>
      <c r="C22" s="232"/>
      <c r="D22" s="232"/>
      <c r="E22" s="232">
        <v>2</v>
      </c>
      <c r="F22" s="232">
        <v>2</v>
      </c>
      <c r="G22" s="233"/>
      <c r="H22" s="261">
        <f>Tabla9[[#This Row],[JUZGADO COLEGIADO]]+Tabla9[[#This Row],[JUZGADO IV]]+Tabla9[[#This Row],[JUZGADO III]]</f>
        <v>4</v>
      </c>
      <c r="J22" s="40"/>
    </row>
    <row r="23" spans="1:10" ht="24" customHeight="1" thickBot="1" x14ac:dyDescent="0.25">
      <c r="A23" s="387"/>
      <c r="B23" s="221" t="s">
        <v>110</v>
      </c>
      <c r="C23" s="232"/>
      <c r="D23" s="232"/>
      <c r="E23" s="232"/>
      <c r="F23" s="232"/>
      <c r="G23" s="233"/>
      <c r="H23" s="261">
        <f>Tabla9[[#This Row],[JUZGADO COLEGIADO]]+Tabla9[[#This Row],[JUZGADO IV]]+Tabla9[[#This Row],[JUZGADO III]]</f>
        <v>0</v>
      </c>
      <c r="J23" s="40"/>
    </row>
    <row r="24" spans="1:10" ht="24" customHeight="1" thickBot="1" x14ac:dyDescent="0.25">
      <c r="A24" s="387"/>
      <c r="B24" s="221" t="s">
        <v>135</v>
      </c>
      <c r="C24" s="232"/>
      <c r="D24" s="232"/>
      <c r="E24" s="232"/>
      <c r="F24" s="232"/>
      <c r="G24" s="233"/>
      <c r="H24" s="261">
        <f>Tabla9[[#This Row],[JUZGADO COLEGIADO]]+Tabla9[[#This Row],[JUZGADO IV]]+Tabla9[[#This Row],[JUZGADO III]]</f>
        <v>0</v>
      </c>
      <c r="J24" s="40"/>
    </row>
    <row r="25" spans="1:10" ht="24" customHeight="1" thickBot="1" x14ac:dyDescent="0.25">
      <c r="A25" s="388"/>
      <c r="B25" s="231" t="s">
        <v>31</v>
      </c>
      <c r="C25" s="232"/>
      <c r="D25" s="232"/>
      <c r="E25" s="232"/>
      <c r="F25" s="232"/>
      <c r="G25" s="233"/>
      <c r="H25" s="261">
        <f>Tabla9[[#This Row],[JUZGADO COLEGIADO]]+Tabla9[[#This Row],[JUZGADO IV]]+Tabla9[[#This Row],[JUZGADO III]]</f>
        <v>0</v>
      </c>
      <c r="J25" s="40"/>
    </row>
    <row r="26" spans="1:10" ht="7.5" customHeight="1" thickBot="1" x14ac:dyDescent="0.25">
      <c r="B26" s="234"/>
      <c r="C26" s="234"/>
      <c r="D26" s="234"/>
      <c r="E26" s="234"/>
      <c r="F26" s="234"/>
      <c r="G26" s="234"/>
      <c r="H26" s="261"/>
      <c r="J26" s="40"/>
    </row>
    <row r="27" spans="1:10" ht="24" customHeight="1" thickBot="1" x14ac:dyDescent="0.25">
      <c r="B27" s="235" t="s">
        <v>29</v>
      </c>
      <c r="C27" s="236">
        <f>C21+C22+C25</f>
        <v>0</v>
      </c>
      <c r="D27" s="236">
        <f>D21+D22+D25</f>
        <v>0</v>
      </c>
      <c r="E27" s="236">
        <f>E25+E24+E23+E22+E21</f>
        <v>13</v>
      </c>
      <c r="F27" s="236">
        <f t="shared" ref="F27:G27" si="2">F25+F24+F23+F22+F21</f>
        <v>2</v>
      </c>
      <c r="G27" s="236">
        <f t="shared" si="2"/>
        <v>0</v>
      </c>
      <c r="H27" s="261">
        <f>Tabla9[[#This Row],[JUZGADO COLEGIADO]]+Tabla9[[#This Row],[JUZGADO IV]]+Tabla9[[#This Row],[JUZGADO III]]</f>
        <v>15</v>
      </c>
      <c r="J27" s="40"/>
    </row>
    <row r="28" spans="1:10" ht="7.5" customHeight="1" x14ac:dyDescent="0.2"/>
    <row r="29" spans="1:10" hidden="1" x14ac:dyDescent="0.2"/>
    <row r="34" spans="2:9" s="43" customFormat="1" x14ac:dyDescent="0.2">
      <c r="B34" s="42"/>
      <c r="C34" s="42"/>
      <c r="D34" s="42"/>
      <c r="H34" s="42"/>
      <c r="I34" s="42"/>
    </row>
    <row r="35" spans="2:9" s="43" customFormat="1" x14ac:dyDescent="0.2">
      <c r="B35" s="42"/>
      <c r="C35" s="389"/>
      <c r="D35" s="389"/>
      <c r="E35" s="389"/>
      <c r="H35" s="42"/>
      <c r="I35" s="42"/>
    </row>
    <row r="36" spans="2:9" s="43" customFormat="1" x14ac:dyDescent="0.2">
      <c r="B36" s="42"/>
      <c r="C36" s="42"/>
      <c r="D36" s="42"/>
      <c r="H36" s="42"/>
      <c r="I36" s="42"/>
    </row>
    <row r="37" spans="2:9" s="43" customFormat="1" x14ac:dyDescent="0.2">
      <c r="B37" s="42"/>
      <c r="C37" s="42"/>
      <c r="D37" s="42"/>
      <c r="H37" s="42"/>
      <c r="I37" s="42"/>
    </row>
  </sheetData>
  <mergeCells count="3">
    <mergeCell ref="A10:A17"/>
    <mergeCell ref="A19:A25"/>
    <mergeCell ref="C35:E35"/>
  </mergeCells>
  <pageMargins left="0.85" right="0.31" top="0.36" bottom="0.35" header="0.3" footer="0.3"/>
  <pageSetup scale="90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8"/>
  <sheetViews>
    <sheetView showGridLines="0" view="pageLayout" topLeftCell="A7" zoomScale="75" zoomScaleNormal="100" zoomScaleSheetLayoutView="75" zoomScalePageLayoutView="75" workbookViewId="0">
      <selection activeCell="A19" sqref="A19"/>
    </sheetView>
  </sheetViews>
  <sheetFormatPr baseColWidth="10" defaultRowHeight="15" x14ac:dyDescent="0.2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 ht="1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5" ht="1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5" ht="1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</row>
    <row r="9" spans="1:15" ht="30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5"/>
      <c r="L9" s="55"/>
      <c r="M9" s="55"/>
      <c r="N9" s="55"/>
      <c r="O9" s="34"/>
    </row>
    <row r="11" spans="1:15" x14ac:dyDescent="0.2">
      <c r="A11" s="9" t="s">
        <v>8</v>
      </c>
      <c r="B11" s="10"/>
      <c r="C11" s="10"/>
    </row>
    <row r="12" spans="1:15" ht="15" customHeight="1" x14ac:dyDescent="0.2"/>
    <row r="13" spans="1:15" ht="18" customHeight="1" x14ac:dyDescent="0.2"/>
    <row r="14" spans="1:15" ht="29.25" customHeight="1" x14ac:dyDescent="0.2">
      <c r="A14" s="159" t="s">
        <v>0</v>
      </c>
      <c r="B14" s="70" t="s">
        <v>151</v>
      </c>
      <c r="C14" s="162" t="s">
        <v>146</v>
      </c>
    </row>
    <row r="15" spans="1:15" ht="28.5" customHeight="1" x14ac:dyDescent="0.2">
      <c r="A15" s="163" t="s">
        <v>193</v>
      </c>
      <c r="B15" s="357">
        <v>363</v>
      </c>
      <c r="C15" s="332">
        <v>453</v>
      </c>
    </row>
    <row r="16" spans="1:15" ht="9.75" customHeight="1" x14ac:dyDescent="0.2">
      <c r="A16" s="164"/>
      <c r="B16" s="161"/>
      <c r="C16" s="160"/>
    </row>
    <row r="17" spans="1:3" ht="30.95" customHeight="1" x14ac:dyDescent="0.2">
      <c r="A17" s="165" t="s">
        <v>5</v>
      </c>
      <c r="B17" s="333">
        <f>B15+B16</f>
        <v>363</v>
      </c>
      <c r="C17" s="333">
        <f>C15+C16</f>
        <v>453</v>
      </c>
    </row>
    <row r="18" spans="1:3" ht="30.95" customHeight="1" x14ac:dyDescent="0.2"/>
    <row r="19" spans="1:3" ht="30.95" customHeight="1" x14ac:dyDescent="0.2"/>
    <row r="20" spans="1:3" ht="30.95" customHeight="1" x14ac:dyDescent="0.2">
      <c r="A20" s="352"/>
      <c r="B20" s="353"/>
      <c r="C20" s="353"/>
    </row>
    <row r="21" spans="1:3" ht="30.95" customHeight="1" x14ac:dyDescent="0.2">
      <c r="A21" s="354"/>
      <c r="B21" s="353"/>
      <c r="C21" s="353"/>
    </row>
    <row r="22" spans="1:3" ht="30.95" customHeight="1" x14ac:dyDescent="0.2">
      <c r="A22" s="355"/>
      <c r="B22" s="356"/>
      <c r="C22" s="356"/>
    </row>
    <row r="23" spans="1:3" ht="30.95" customHeight="1" x14ac:dyDescent="0.2">
      <c r="A23" s="12"/>
      <c r="B23" s="13"/>
      <c r="C23" s="13"/>
    </row>
    <row r="24" spans="1:3" ht="30.95" customHeight="1" x14ac:dyDescent="0.2">
      <c r="A24" s="12"/>
      <c r="B24" s="13"/>
      <c r="C24" s="13"/>
    </row>
    <row r="25" spans="1:3" ht="30.95" customHeight="1" x14ac:dyDescent="0.2">
      <c r="A25" s="12"/>
      <c r="B25" s="13"/>
      <c r="C25" s="13"/>
    </row>
    <row r="26" spans="1:3" ht="4.5" customHeight="1" x14ac:dyDescent="0.2">
      <c r="A26" s="12"/>
      <c r="B26" s="13"/>
      <c r="C26" s="13"/>
    </row>
    <row r="27" spans="1:3" ht="30.95" customHeight="1" x14ac:dyDescent="0.2">
      <c r="A27" s="12"/>
      <c r="B27" s="13"/>
      <c r="C27" s="13"/>
    </row>
    <row r="28" spans="1:3" ht="30.95" customHeight="1" x14ac:dyDescent="0.2">
      <c r="A28" s="12"/>
      <c r="B28" s="13"/>
      <c r="C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9"/>
  <sheetViews>
    <sheetView showGridLines="0" view="pageLayout" topLeftCell="A13" zoomScale="75" zoomScaleNormal="100" zoomScaleSheetLayoutView="75" zoomScalePageLayoutView="75" workbookViewId="0">
      <selection activeCell="D16" sqref="D16"/>
    </sheetView>
  </sheetViews>
  <sheetFormatPr baseColWidth="10" defaultRowHeight="15" x14ac:dyDescent="0.2"/>
  <cols>
    <col min="1" max="1" width="26" style="8" customWidth="1"/>
    <col min="2" max="2" width="15.285156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 x14ac:dyDescent="0.2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 x14ac:dyDescent="0.2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 x14ac:dyDescent="0.2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 x14ac:dyDescent="0.2">
      <c r="A11" s="9" t="s">
        <v>8</v>
      </c>
      <c r="B11" s="10"/>
    </row>
    <row r="12" spans="1:14" ht="15" customHeight="1" x14ac:dyDescent="0.2"/>
    <row r="13" spans="1:14" ht="18" customHeight="1" x14ac:dyDescent="0.2"/>
    <row r="14" spans="1:14" ht="29.25" customHeight="1" x14ac:dyDescent="0.2">
      <c r="A14" s="159" t="s">
        <v>0</v>
      </c>
      <c r="B14" s="70" t="s">
        <v>151</v>
      </c>
    </row>
    <row r="15" spans="1:14" ht="28.5" customHeight="1" x14ac:dyDescent="0.2">
      <c r="A15" s="163" t="s">
        <v>194</v>
      </c>
      <c r="B15" s="357">
        <v>174</v>
      </c>
    </row>
    <row r="16" spans="1:14" ht="9.75" customHeight="1" x14ac:dyDescent="0.2">
      <c r="A16" s="163"/>
      <c r="B16" s="357"/>
    </row>
    <row r="17" spans="1:2" ht="30.95" customHeight="1" x14ac:dyDescent="0.2">
      <c r="A17" s="164" t="s">
        <v>195</v>
      </c>
      <c r="B17" s="161">
        <v>134</v>
      </c>
    </row>
    <row r="18" spans="1:2" ht="30.95" customHeight="1" x14ac:dyDescent="0.2">
      <c r="A18" s="165" t="s">
        <v>5</v>
      </c>
      <c r="B18" s="333">
        <f>B16+B17+B15</f>
        <v>308</v>
      </c>
    </row>
    <row r="19" spans="1:2" ht="30.95" customHeight="1" x14ac:dyDescent="0.2"/>
    <row r="20" spans="1:2" ht="30.95" customHeight="1" x14ac:dyDescent="0.2"/>
    <row r="21" spans="1:2" ht="30.95" customHeight="1" x14ac:dyDescent="0.2">
      <c r="A21" s="352"/>
      <c r="B21" s="353"/>
    </row>
    <row r="22" spans="1:2" ht="30.95" customHeight="1" x14ac:dyDescent="0.2">
      <c r="A22" s="354"/>
      <c r="B22" s="353"/>
    </row>
    <row r="23" spans="1:2" ht="30.95" customHeight="1" x14ac:dyDescent="0.2">
      <c r="A23" s="355"/>
      <c r="B23" s="356"/>
    </row>
    <row r="24" spans="1:2" ht="30.95" customHeight="1" x14ac:dyDescent="0.2">
      <c r="A24" s="12"/>
      <c r="B24" s="13"/>
    </row>
    <row r="25" spans="1:2" ht="30.95" customHeight="1" x14ac:dyDescent="0.2">
      <c r="A25" s="12"/>
      <c r="B25" s="13"/>
    </row>
    <row r="26" spans="1:2" ht="4.5" customHeight="1" x14ac:dyDescent="0.2">
      <c r="A26" s="12"/>
      <c r="B26" s="13"/>
    </row>
    <row r="27" spans="1:2" ht="30.95" customHeight="1" x14ac:dyDescent="0.2">
      <c r="A27" s="12"/>
      <c r="B27" s="13"/>
    </row>
    <row r="28" spans="1:2" ht="30.95" customHeight="1" x14ac:dyDescent="0.2">
      <c r="A28" s="12"/>
      <c r="B28" s="13"/>
    </row>
    <row r="29" spans="1:2" ht="15.75" x14ac:dyDescent="0.2">
      <c r="A29" s="12"/>
      <c r="B29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1"/>
  <sheetViews>
    <sheetView showGridLines="0" view="pageLayout" zoomScale="75" zoomScaleNormal="100" zoomScaleSheetLayoutView="75" zoomScalePageLayoutView="75" workbookViewId="0">
      <selection activeCell="I31" sqref="I31"/>
    </sheetView>
  </sheetViews>
  <sheetFormatPr baseColWidth="10" defaultRowHeight="15" x14ac:dyDescent="0.2"/>
  <cols>
    <col min="1" max="1" width="26" style="8" customWidth="1"/>
    <col min="2" max="2" width="15.285156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 x14ac:dyDescent="0.2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 x14ac:dyDescent="0.2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 x14ac:dyDescent="0.2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 x14ac:dyDescent="0.2">
      <c r="A11" s="9" t="s">
        <v>8</v>
      </c>
      <c r="B11" s="10"/>
    </row>
    <row r="12" spans="1:14" ht="15" customHeight="1" x14ac:dyDescent="0.2"/>
    <row r="13" spans="1:14" ht="18" customHeight="1" x14ac:dyDescent="0.2"/>
    <row r="14" spans="1:14" ht="29.25" customHeight="1" x14ac:dyDescent="0.2">
      <c r="A14" s="159" t="s">
        <v>0</v>
      </c>
      <c r="B14" s="70" t="s">
        <v>151</v>
      </c>
    </row>
    <row r="15" spans="1:14" ht="28.5" customHeight="1" x14ac:dyDescent="0.2">
      <c r="A15" s="163" t="s">
        <v>196</v>
      </c>
      <c r="B15" s="357">
        <v>21</v>
      </c>
    </row>
    <row r="16" spans="1:14" ht="9.75" customHeight="1" x14ac:dyDescent="0.2">
      <c r="A16" s="163"/>
      <c r="B16" s="357"/>
    </row>
    <row r="17" spans="1:2" ht="24" customHeight="1" x14ac:dyDescent="0.2">
      <c r="A17" s="163" t="s">
        <v>197</v>
      </c>
      <c r="B17" s="358">
        <v>5</v>
      </c>
    </row>
    <row r="18" spans="1:2" ht="12" customHeight="1" x14ac:dyDescent="0.2">
      <c r="A18" s="163"/>
      <c r="B18" s="358"/>
    </row>
    <row r="19" spans="1:2" ht="30.95" customHeight="1" x14ac:dyDescent="0.2">
      <c r="A19" s="164" t="s">
        <v>198</v>
      </c>
      <c r="B19" s="161">
        <v>12</v>
      </c>
    </row>
    <row r="20" spans="1:2" ht="30.95" customHeight="1" x14ac:dyDescent="0.2">
      <c r="A20" s="165" t="s">
        <v>5</v>
      </c>
      <c r="B20" s="333">
        <f>B19+B17+B15</f>
        <v>38</v>
      </c>
    </row>
    <row r="21" spans="1:2" ht="30.95" customHeight="1" x14ac:dyDescent="0.2"/>
    <row r="22" spans="1:2" ht="30.95" customHeight="1" x14ac:dyDescent="0.2"/>
    <row r="23" spans="1:2" ht="30.95" customHeight="1" x14ac:dyDescent="0.2">
      <c r="A23" s="352"/>
      <c r="B23" s="353"/>
    </row>
    <row r="24" spans="1:2" ht="30.95" customHeight="1" x14ac:dyDescent="0.2">
      <c r="A24" s="354"/>
      <c r="B24" s="353"/>
    </row>
    <row r="25" spans="1:2" ht="30.95" customHeight="1" x14ac:dyDescent="0.2">
      <c r="A25" s="355"/>
      <c r="B25" s="356"/>
    </row>
    <row r="26" spans="1:2" ht="30.95" customHeight="1" x14ac:dyDescent="0.2">
      <c r="A26" s="12"/>
      <c r="B26" s="13"/>
    </row>
    <row r="27" spans="1:2" ht="30.95" customHeight="1" x14ac:dyDescent="0.2">
      <c r="A27" s="12"/>
      <c r="B27" s="13"/>
    </row>
    <row r="28" spans="1:2" ht="4.5" customHeight="1" x14ac:dyDescent="0.2">
      <c r="A28" s="12"/>
      <c r="B28" s="13"/>
    </row>
    <row r="29" spans="1:2" ht="30.95" customHeight="1" x14ac:dyDescent="0.2">
      <c r="A29" s="12"/>
      <c r="B29" s="13"/>
    </row>
    <row r="30" spans="1:2" ht="30.95" customHeight="1" x14ac:dyDescent="0.2">
      <c r="A30" s="12"/>
      <c r="B30" s="13"/>
    </row>
    <row r="31" spans="1:2" ht="15.75" x14ac:dyDescent="0.2">
      <c r="A31" s="12"/>
      <c r="B31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tabSelected="1" view="pageLayout" topLeftCell="A16" zoomScaleNormal="100" workbookViewId="0">
      <selection activeCell="C30" sqref="C30"/>
    </sheetView>
  </sheetViews>
  <sheetFormatPr baseColWidth="10" defaultRowHeight="12.75" x14ac:dyDescent="0.2"/>
  <cols>
    <col min="1" max="2" width="5.140625" style="15" customWidth="1"/>
    <col min="3" max="3" width="18.28515625" style="15" customWidth="1"/>
    <col min="4" max="4" width="16" style="15" customWidth="1"/>
    <col min="5" max="5" width="11.28515625" style="15" customWidth="1"/>
    <col min="6" max="6" width="19" style="15" customWidth="1"/>
    <col min="7" max="7" width="16.28515625" style="15" customWidth="1"/>
    <col min="8" max="9" width="13.7109375" style="15" customWidth="1"/>
    <col min="10" max="10" width="15.42578125" style="15" customWidth="1"/>
    <col min="11" max="16384" width="11.42578125" style="15"/>
  </cols>
  <sheetData>
    <row r="2" spans="3:12" ht="12.75" customHeight="1" x14ac:dyDescent="0.2">
      <c r="C2" s="119"/>
      <c r="D2" s="119"/>
      <c r="E2" s="119"/>
      <c r="F2" s="119"/>
      <c r="G2" s="119"/>
      <c r="H2" s="119"/>
      <c r="I2" s="119"/>
      <c r="J2" s="119"/>
    </row>
    <row r="3" spans="3:12" ht="12.75" customHeight="1" x14ac:dyDescent="0.2">
      <c r="C3" s="119"/>
      <c r="D3" s="119"/>
      <c r="E3" s="119"/>
      <c r="F3" s="119"/>
      <c r="G3" s="119"/>
      <c r="H3" s="119"/>
      <c r="I3" s="119"/>
      <c r="J3" s="119"/>
    </row>
    <row r="4" spans="3:12" ht="12.75" customHeight="1" x14ac:dyDescent="0.2">
      <c r="C4" s="119"/>
      <c r="D4" s="119"/>
      <c r="E4" s="119"/>
      <c r="F4" s="119"/>
      <c r="G4" s="119"/>
      <c r="H4" s="119"/>
      <c r="I4" s="119"/>
      <c r="J4" s="119"/>
    </row>
    <row r="5" spans="3:12" ht="12.75" customHeight="1" x14ac:dyDescent="0.2">
      <c r="D5" s="187"/>
      <c r="E5" s="187"/>
      <c r="F5" s="187"/>
      <c r="G5" s="187"/>
      <c r="H5" s="187"/>
      <c r="I5" s="187"/>
      <c r="J5" s="187"/>
    </row>
    <row r="6" spans="3:12" ht="12.75" customHeight="1" x14ac:dyDescent="0.2">
      <c r="D6" s="187"/>
      <c r="E6" s="187"/>
      <c r="F6" s="187"/>
      <c r="G6" s="187"/>
      <c r="H6" s="187"/>
      <c r="I6" s="187"/>
      <c r="J6" s="187"/>
    </row>
    <row r="9" spans="3:12" ht="17.25" x14ac:dyDescent="0.3"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3:12" s="190" customFormat="1" ht="33" customHeight="1" x14ac:dyDescent="0.3">
      <c r="E10" s="189"/>
      <c r="F10" s="189"/>
    </row>
    <row r="11" spans="3:12" ht="17.25" x14ac:dyDescent="0.3">
      <c r="E11" s="188"/>
      <c r="F11" s="188"/>
    </row>
    <row r="12" spans="3:12" ht="10.5" customHeight="1" thickBot="1" x14ac:dyDescent="0.35">
      <c r="E12" s="188"/>
      <c r="F12" s="188"/>
    </row>
    <row r="13" spans="3:12" ht="18" thickBot="1" x14ac:dyDescent="0.35">
      <c r="C13" s="349" t="s">
        <v>30</v>
      </c>
      <c r="D13" s="350" t="s">
        <v>157</v>
      </c>
      <c r="E13" s="188"/>
      <c r="F13" s="188"/>
    </row>
    <row r="14" spans="3:12" ht="18" customHeight="1" x14ac:dyDescent="0.3">
      <c r="C14" s="338" t="s">
        <v>158</v>
      </c>
      <c r="D14" s="339">
        <v>390</v>
      </c>
      <c r="E14" s="188"/>
      <c r="F14" s="188"/>
    </row>
    <row r="15" spans="3:12" ht="12" customHeight="1" x14ac:dyDescent="0.3">
      <c r="C15" s="340"/>
      <c r="D15" s="341"/>
      <c r="E15" s="188"/>
      <c r="F15" s="188"/>
    </row>
    <row r="16" spans="3:12" ht="16.5" customHeight="1" x14ac:dyDescent="0.3">
      <c r="C16" s="340" t="s">
        <v>159</v>
      </c>
      <c r="D16" s="341">
        <v>667</v>
      </c>
      <c r="E16" s="188"/>
      <c r="F16" s="188"/>
    </row>
    <row r="17" spans="3:12" ht="17.25" x14ac:dyDescent="0.3">
      <c r="C17" s="340"/>
      <c r="D17" s="341"/>
      <c r="E17" s="188"/>
      <c r="F17" s="188"/>
    </row>
    <row r="18" spans="3:12" ht="30.75" customHeight="1" x14ac:dyDescent="0.3">
      <c r="C18" s="340" t="s">
        <v>192</v>
      </c>
      <c r="D18" s="341">
        <v>4</v>
      </c>
      <c r="E18" s="188"/>
      <c r="F18" s="188"/>
    </row>
    <row r="19" spans="3:12" ht="17.25" x14ac:dyDescent="0.3">
      <c r="C19" s="340"/>
      <c r="D19" s="341"/>
      <c r="E19" s="188"/>
      <c r="F19" s="188"/>
      <c r="G19" s="188"/>
      <c r="H19" s="188"/>
      <c r="I19" s="188"/>
      <c r="J19" s="188"/>
      <c r="K19" s="188"/>
      <c r="L19" s="188"/>
    </row>
    <row r="20" spans="3:12" ht="18" thickBot="1" x14ac:dyDescent="0.35">
      <c r="C20" s="342" t="s">
        <v>160</v>
      </c>
      <c r="D20" s="343">
        <v>566</v>
      </c>
      <c r="E20" s="188"/>
      <c r="F20" s="188"/>
      <c r="G20" s="188"/>
      <c r="H20" s="188"/>
      <c r="I20" s="188"/>
      <c r="J20" s="188"/>
      <c r="K20" s="188"/>
      <c r="L20" s="188"/>
    </row>
    <row r="21" spans="3:12" ht="18" thickBot="1" x14ac:dyDescent="0.35">
      <c r="C21" s="344"/>
      <c r="D21" s="351">
        <f>SUM(D14:D20)</f>
        <v>1627</v>
      </c>
      <c r="E21" s="188"/>
      <c r="F21" s="188"/>
      <c r="G21" s="188"/>
      <c r="H21" s="188"/>
      <c r="I21" s="188"/>
      <c r="J21" s="188"/>
      <c r="K21" s="188"/>
      <c r="L21" s="188"/>
    </row>
    <row r="22" spans="3:12" ht="17.25" x14ac:dyDescent="0.3">
      <c r="C22" s="127"/>
      <c r="D22" s="127"/>
      <c r="E22" s="188"/>
      <c r="F22" s="188"/>
      <c r="G22" s="188"/>
      <c r="H22" s="188"/>
      <c r="I22" s="188"/>
      <c r="J22" s="188"/>
      <c r="K22" s="188"/>
      <c r="L22" s="188"/>
    </row>
    <row r="23" spans="3:12" ht="17.25" x14ac:dyDescent="0.3">
      <c r="C23" s="127"/>
      <c r="D23" s="127"/>
      <c r="E23" s="192"/>
      <c r="F23" s="188"/>
      <c r="G23" s="188"/>
      <c r="H23" s="188"/>
      <c r="I23" s="188"/>
      <c r="J23" s="188"/>
      <c r="K23" s="188"/>
      <c r="L23" s="188"/>
    </row>
    <row r="24" spans="3:12" ht="37.5" customHeight="1" thickBot="1" x14ac:dyDescent="0.35">
      <c r="C24" s="345" t="s">
        <v>161</v>
      </c>
      <c r="D24" s="346" t="s">
        <v>150</v>
      </c>
      <c r="E24" s="193"/>
      <c r="F24" s="188"/>
      <c r="G24" s="188"/>
      <c r="H24" s="188"/>
      <c r="I24" s="188"/>
      <c r="J24" s="188"/>
      <c r="K24" s="188"/>
      <c r="L24" s="188"/>
    </row>
    <row r="25" spans="3:12" ht="23.25" customHeight="1" x14ac:dyDescent="0.3">
      <c r="C25" s="339" t="s">
        <v>102</v>
      </c>
      <c r="D25" s="347">
        <v>361</v>
      </c>
      <c r="E25" s="193"/>
      <c r="F25" s="188"/>
      <c r="G25" s="188"/>
      <c r="H25" s="188"/>
      <c r="I25" s="188"/>
      <c r="J25" s="188"/>
      <c r="K25" s="188"/>
      <c r="L25" s="188"/>
    </row>
    <row r="26" spans="3:12" ht="21" customHeight="1" x14ac:dyDescent="0.3">
      <c r="C26" s="343" t="s">
        <v>103</v>
      </c>
      <c r="D26" s="348">
        <v>29</v>
      </c>
      <c r="E26" s="193"/>
      <c r="F26" s="188"/>
      <c r="G26" s="188"/>
      <c r="H26" s="188"/>
      <c r="I26" s="188"/>
      <c r="J26" s="188"/>
      <c r="K26" s="188"/>
      <c r="L26" s="188"/>
    </row>
    <row r="27" spans="3:12" ht="17.25" x14ac:dyDescent="0.3">
      <c r="C27" s="191"/>
      <c r="D27" s="191"/>
      <c r="E27" s="194"/>
      <c r="K27" s="188"/>
      <c r="L27" s="188"/>
    </row>
    <row r="28" spans="3:12" ht="17.25" x14ac:dyDescent="0.3">
      <c r="K28" s="188"/>
      <c r="L28" s="188"/>
    </row>
    <row r="43" spans="3:3" ht="15" x14ac:dyDescent="0.2">
      <c r="C43" s="3"/>
    </row>
  </sheetData>
  <pageMargins left="0.25" right="0.25" top="0.75" bottom="0.75" header="0.3" footer="0.3"/>
  <pageSetup scale="8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JUZGADO CIVICO</vt:lpstr>
      <vt:lpstr>TAMIZAJES</vt:lpstr>
      <vt:lpstr>MEDIACION</vt:lpstr>
      <vt:lpstr>ÁREA MEDICA</vt:lpstr>
      <vt:lpstr>DOCUMENTACION!Área_de_impresión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COORDINACION-01</cp:lastModifiedBy>
  <cp:lastPrinted>2025-02-08T00:48:08Z</cp:lastPrinted>
  <dcterms:created xsi:type="dcterms:W3CDTF">2014-01-30T18:25:03Z</dcterms:created>
  <dcterms:modified xsi:type="dcterms:W3CDTF">2025-02-14T18:42:00Z</dcterms:modified>
</cp:coreProperties>
</file>